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НУ\Отчетность НКР\Бухгалтерская отчетность 2024\"/>
    </mc:Choice>
  </mc:AlternateContent>
  <xr:revisionPtr revIDLastSave="0" documentId="13_ncr:1_{3F910EA4-A966-495C-8B5F-0A7F4FC44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руктура 2024" sheetId="3" r:id="rId1"/>
    <sheet name="Структура 2023 г." sheetId="1" state="hidden" r:id="rId2"/>
  </sheets>
  <definedNames>
    <definedName name="_xlnm.Print_Area" localSheetId="1">'Структура 2023 г.'!$A$1:$F$10</definedName>
    <definedName name="_xlnm.Print_Area" localSheetId="0">'Структура 2024'!$A$1:$E$8</definedName>
    <definedName name="Поступлен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6" i="1"/>
  <c r="M5" i="1"/>
  <c r="H7" i="1"/>
  <c r="H6" i="1"/>
  <c r="H5" i="1"/>
  <c r="D8" i="1"/>
  <c r="M7" i="1"/>
  <c r="F109" i="1"/>
  <c r="D24" i="1" l="1"/>
  <c r="D23" i="1"/>
  <c r="C7" i="3" l="1"/>
  <c r="D7" i="1"/>
  <c r="E6" i="1" s="1"/>
  <c r="D6" i="3" l="1"/>
  <c r="D5" i="3"/>
  <c r="E5" i="1"/>
  <c r="E7" i="1"/>
  <c r="D7" i="3" l="1"/>
</calcChain>
</file>

<file path=xl/sharedStrings.xml><?xml version="1.0" encoding="utf-8"?>
<sst xmlns="http://schemas.openxmlformats.org/spreadsheetml/2006/main" count="130" uniqueCount="77">
  <si>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</si>
  <si>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</si>
  <si>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</si>
  <si>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</si>
  <si>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</si>
  <si>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</si>
  <si>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>Структура и объём затрат на производство и реализацию товаров (работ, услуг)                            ООО "Новые коммунальные решения" за 2023 год</t>
  </si>
  <si>
    <t xml:space="preserve">ООО "Новые коммунальные решения"                                                                    </t>
  </si>
  <si>
    <t>Оборотно-сальдовая ведомость по счету 26 за 2023 г.</t>
  </si>
  <si>
    <t>Выводимые данные: БУ (данные бухгалтерского учета)</t>
  </si>
  <si>
    <t>Счет</t>
  </si>
  <si>
    <t>Сальдо на начало периода</t>
  </si>
  <si>
    <t>Обороты за период</t>
  </si>
  <si>
    <t>Сальдо на конец периода</t>
  </si>
  <si>
    <t>Дебет</t>
  </si>
  <si>
    <t>Кредит</t>
  </si>
  <si>
    <t>26</t>
  </si>
  <si>
    <t>Итого</t>
  </si>
  <si>
    <t>Оборотно-сальдовая ведомость по счету 20 за 2023 г.</t>
  </si>
  <si>
    <t>20</t>
  </si>
  <si>
    <t>Статьи затрат</t>
  </si>
  <si>
    <t>&lt;...&gt;</t>
  </si>
  <si>
    <t>3.1.3.2. Спецодежда и СИЗ</t>
  </si>
  <si>
    <t>3.1.3.4.1. Компенсация форменной одежды (униформы)</t>
  </si>
  <si>
    <t>3.2.3.2. Печать квитанций</t>
  </si>
  <si>
    <t>3.2.3.3. Доставка квитанций</t>
  </si>
  <si>
    <t>3.4.3. Затраты на оплату труда прочего персонала</t>
  </si>
  <si>
    <t>3.5.3. Страховые взносы прочего персонала</t>
  </si>
  <si>
    <t xml:space="preserve">3.6.3. Обязательное социальное страхование от НС и проф. заболеваний  прочего персонала </t>
  </si>
  <si>
    <t>3.8.1.1.1.1. Поддержка программных сред бизнес -приложений</t>
  </si>
  <si>
    <t>3.8.1.1.1.2. Поддержка программных сред ИТ инфраструктуры</t>
  </si>
  <si>
    <t>3.8.1.1.2.1. Краткосрочные лицензии ПО (СПИ менее 12 месяцев)</t>
  </si>
  <si>
    <t>3.8.1.1.2.2. Долгосрочные лицензии ПО (СПИ более 12 месяцев)</t>
  </si>
  <si>
    <t>3.8.1.9.4. Информирование клиентов цифровыми средствами коммуникации</t>
  </si>
  <si>
    <t>3.8.3. Командировочные расходы</t>
  </si>
  <si>
    <t>3.8.7.3. Расходы на добровольное медицинское страхование персонала</t>
  </si>
  <si>
    <t>Дебет счетов 20,26</t>
  </si>
  <si>
    <t>в т.ч. Печать и доставка</t>
  </si>
  <si>
    <t>Оборотно-сальдовая ведомость по счету 90 за 2023 г.</t>
  </si>
  <si>
    <t>90</t>
  </si>
  <si>
    <t>90.01</t>
  </si>
  <si>
    <t>90.01.1</t>
  </si>
  <si>
    <t>90.02</t>
  </si>
  <si>
    <t>90.02.1</t>
  </si>
  <si>
    <t>90.03</t>
  </si>
  <si>
    <t>90.08</t>
  </si>
  <si>
    <t>90.08.1</t>
  </si>
  <si>
    <t>90.09</t>
  </si>
  <si>
    <t>сч 90.02.Себестоимость продаж (20 счет)</t>
  </si>
  <si>
    <t>Это 20сч+26сч</t>
  </si>
  <si>
    <t>Оборотно-сальдовая ведомость по счету 91.02 за 2023 г.</t>
  </si>
  <si>
    <t>Прочие доходы и расходы</t>
  </si>
  <si>
    <t>91.02</t>
  </si>
  <si>
    <t>2.14. Прочие доходы от сдачи в аренду</t>
  </si>
  <si>
    <t>3.8.2.1. Аренда недвижимости</t>
  </si>
  <si>
    <t>3.8.2.5. Аренда ИТ оборудования</t>
  </si>
  <si>
    <t>4.11.1 Отчисления профсоюзу</t>
  </si>
  <si>
    <t>4.11.2 Прочие расходы на социальное развитие</t>
  </si>
  <si>
    <t>4.12. Расходы на трудовые и социальные льготы, компенсации</t>
  </si>
  <si>
    <t>4.13. Прочие расходы</t>
  </si>
  <si>
    <t>4.14.3. Взносы в партнерства, членские взносы</t>
  </si>
  <si>
    <t>4.14.4. Комиссионный сбор</t>
  </si>
  <si>
    <t>4.17.3. Налог на имущество</t>
  </si>
  <si>
    <t>4.18. Расходы по передаче товаров (работ, услуг) безвозмездно и для собственных нужд</t>
  </si>
  <si>
    <t>4.19. Списание выделенного НДС на прочие расходы</t>
  </si>
  <si>
    <t>4.3.1. Расчетно-кассовое обслуживание</t>
  </si>
  <si>
    <t>4.3.2. прочие услуги банков</t>
  </si>
  <si>
    <t xml:space="preserve">4.6 Убытки прошлых лет, выявленные в отчётном периоде (прочие)    </t>
  </si>
  <si>
    <t>4.7. Формирование резерва по сомнительным долгам</t>
  </si>
  <si>
    <t>Упр. Отчет</t>
  </si>
  <si>
    <t>печать+доставка 20сч + ком сбор 91сч</t>
  </si>
  <si>
    <t>20сч+26сч+91сч частично (часть сальдировано)</t>
  </si>
  <si>
    <t>БДР</t>
  </si>
  <si>
    <t>остаток 20сч + 26сч</t>
  </si>
  <si>
    <t>СУММА, руб.</t>
  </si>
  <si>
    <t>Версия к размещению на сайте</t>
  </si>
  <si>
    <t>Структура и объём затрат на производство и реализацию товаров (работ, услуг)                            ООО "Новые коммунальные решения"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</si>
</sst>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-&quot;Ј&quot;* #,##0.00_-;\-&quot;Ј&quot;* #,##0.00_-;_-&quot;Ј&quot;* &quot;-&quot;??_-;_-@_-"/>
    <numFmt numFmtId="166" formatCode="General_)"/>
    <numFmt numFmtId="167" formatCode="_-* #,##0_р_._-;\-* #,##0_р_._-;_-* &quot;-&quot;_р_._-;_-@_-"/>
    <numFmt numFmtId="168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1"/>
      <name val="Arial"/>
      <family val="2"/>
      <charset val="204"/>
    </font>
    <font>
      <sz val="9"/>
      <color indexed="21"/>
      <name val="Arial"/>
      <family val="2"/>
      <charset val="204"/>
    </font>
    <font>
      <sz val="9"/>
      <name val="Arial"/>
      <family val="2"/>
      <charset val="204"/>
    </font>
    <font>
      <b/>
      <sz val="10"/>
      <color indexed="2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21"/>
      <name val="Arial"/>
      <family val="2"/>
      <charset val="204"/>
    </font>
    <font>
      <sz val="9"/>
      <color indexed="21"/>
      <name val="Arial"/>
      <family val="2"/>
      <charset val="204"/>
    </font>
    <font>
      <b/>
      <sz val="10"/>
      <color indexed="2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6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6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  <xf numFmtId="0" fontId="25" fillId="0" borderId="0"/>
  </cellStyleXfs>
  <cellXfs count="93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6" fillId="0" borderId="0" xfId="42" applyNumberFormat="1" applyFont="1"/>
    <xf numFmtId="0" fontId="25" fillId="0" borderId="0" xfId="42" applyNumberFormat="1" applyAlignment="1">
      <alignment wrapText="1"/>
    </xf>
    <xf numFmtId="0" fontId="25" fillId="0" borderId="0" xfId="42"/>
    <xf numFmtId="0" fontId="27" fillId="0" borderId="0" xfId="42" applyNumberFormat="1" applyFont="1"/>
    <xf numFmtId="0" fontId="28" fillId="0" borderId="0" xfId="42" applyNumberFormat="1" applyFont="1" applyAlignment="1">
      <alignment vertical="top" wrapText="1"/>
    </xf>
    <xf numFmtId="0" fontId="30" fillId="16" borderId="6" xfId="42" applyNumberFormat="1" applyFont="1" applyFill="1" applyBorder="1" applyAlignment="1">
      <alignment horizontal="center" vertical="top"/>
    </xf>
    <xf numFmtId="0" fontId="31" fillId="0" borderId="8" xfId="42" applyNumberFormat="1" applyFont="1" applyBorder="1" applyAlignment="1">
      <alignment vertical="top" wrapText="1"/>
    </xf>
    <xf numFmtId="0" fontId="31" fillId="0" borderId="8" xfId="42" applyNumberFormat="1" applyFont="1" applyBorder="1" applyAlignment="1">
      <alignment horizontal="right" vertical="top" wrapText="1"/>
    </xf>
    <xf numFmtId="4" fontId="31" fillId="0" borderId="8" xfId="42" applyNumberFormat="1" applyFont="1" applyBorder="1" applyAlignment="1">
      <alignment horizontal="right" vertical="top" wrapText="1"/>
    </xf>
    <xf numFmtId="0" fontId="32" fillId="16" borderId="6" xfId="42" applyNumberFormat="1" applyFont="1" applyFill="1" applyBorder="1" applyAlignment="1">
      <alignment vertical="top"/>
    </xf>
    <xf numFmtId="0" fontId="32" fillId="16" borderId="6" xfId="42" applyNumberFormat="1" applyFont="1" applyFill="1" applyBorder="1" applyAlignment="1">
      <alignment horizontal="right" vertical="top" wrapText="1"/>
    </xf>
    <xf numFmtId="4" fontId="32" fillId="16" borderId="6" xfId="42" applyNumberFormat="1" applyFont="1" applyFill="1" applyBorder="1" applyAlignment="1">
      <alignment horizontal="right" vertical="top" wrapText="1"/>
    </xf>
    <xf numFmtId="0" fontId="25" fillId="0" borderId="8" xfId="42" applyNumberFormat="1" applyFont="1" applyBorder="1" applyAlignment="1">
      <alignment horizontal="right" vertical="top" wrapText="1"/>
    </xf>
    <xf numFmtId="4" fontId="25" fillId="0" borderId="8" xfId="42" applyNumberFormat="1" applyFont="1" applyBorder="1" applyAlignment="1">
      <alignment horizontal="right" vertical="top" wrapText="1"/>
    </xf>
    <xf numFmtId="0" fontId="29" fillId="16" borderId="6" xfId="42" applyNumberFormat="1" applyFont="1" applyFill="1" applyBorder="1" applyAlignment="1">
      <alignment vertical="top" wrapText="1"/>
    </xf>
    <xf numFmtId="0" fontId="29" fillId="16" borderId="8" xfId="42" applyNumberFormat="1" applyFont="1" applyFill="1" applyBorder="1" applyAlignment="1">
      <alignment vertical="top" wrapText="1"/>
    </xf>
    <xf numFmtId="0" fontId="29" fillId="16" borderId="8" xfId="42" applyNumberFormat="1" applyFont="1" applyFill="1" applyBorder="1" applyAlignment="1">
      <alignment horizontal="right" vertical="top" wrapText="1"/>
    </xf>
    <xf numFmtId="4" fontId="29" fillId="16" borderId="8" xfId="42" applyNumberFormat="1" applyFont="1" applyFill="1" applyBorder="1" applyAlignment="1">
      <alignment horizontal="right" vertical="top" wrapText="1"/>
    </xf>
    <xf numFmtId="0" fontId="31" fillId="0" borderId="8" xfId="42" applyNumberFormat="1" applyFont="1" applyBorder="1" applyAlignment="1">
      <alignment vertical="top" wrapText="1" indent="1"/>
    </xf>
    <xf numFmtId="4" fontId="31" fillId="17" borderId="8" xfId="42" applyNumberFormat="1" applyFont="1" applyFill="1" applyBorder="1" applyAlignment="1">
      <alignment horizontal="right" vertical="top" wrapText="1"/>
    </xf>
    <xf numFmtId="4" fontId="32" fillId="17" borderId="6" xfId="42" applyNumberFormat="1" applyFont="1" applyFill="1" applyBorder="1" applyAlignment="1">
      <alignment horizontal="right" vertical="top" wrapText="1"/>
    </xf>
    <xf numFmtId="4" fontId="22" fillId="0" borderId="0" xfId="0" applyNumberFormat="1" applyFont="1"/>
    <xf numFmtId="0" fontId="31" fillId="0" borderId="8" xfId="42" applyNumberFormat="1" applyFont="1" applyBorder="1" applyAlignment="1">
      <alignment vertical="top" wrapText="1" indent="2"/>
    </xf>
    <xf numFmtId="0" fontId="31" fillId="17" borderId="8" xfId="42" applyNumberFormat="1" applyFont="1" applyFill="1" applyBorder="1" applyAlignment="1">
      <alignment vertical="top" wrapText="1" indent="1"/>
    </xf>
    <xf numFmtId="0" fontId="25" fillId="17" borderId="8" xfId="42" applyNumberFormat="1" applyFont="1" applyFill="1" applyBorder="1" applyAlignment="1">
      <alignment horizontal="right" vertical="top" wrapText="1"/>
    </xf>
    <xf numFmtId="4" fontId="25" fillId="17" borderId="8" xfId="42" applyNumberFormat="1" applyFont="1" applyFill="1" applyBorder="1" applyAlignment="1">
      <alignment horizontal="right" vertical="top" wrapText="1"/>
    </xf>
    <xf numFmtId="0" fontId="33" fillId="0" borderId="0" xfId="0" applyFont="1" applyBorder="1" applyAlignment="1">
      <alignment vertical="center" wrapText="1"/>
    </xf>
    <xf numFmtId="3" fontId="33" fillId="0" borderId="0" xfId="0" applyNumberFormat="1" applyFont="1" applyBorder="1" applyAlignment="1">
      <alignment vertical="center" wrapText="1"/>
    </xf>
    <xf numFmtId="0" fontId="33" fillId="0" borderId="0" xfId="0" applyFont="1"/>
    <xf numFmtId="0" fontId="34" fillId="0" borderId="8" xfId="42" applyNumberFormat="1" applyFont="1" applyBorder="1" applyAlignment="1">
      <alignment vertical="top" wrapText="1" indent="1"/>
    </xf>
    <xf numFmtId="3" fontId="33" fillId="0" borderId="1" xfId="0" applyNumberFormat="1" applyFont="1" applyBorder="1" applyAlignment="1">
      <alignment vertical="center" wrapText="1"/>
    </xf>
    <xf numFmtId="0" fontId="35" fillId="0" borderId="0" xfId="42" applyNumberFormat="1" applyFont="1"/>
    <xf numFmtId="0" fontId="14" fillId="0" borderId="0" xfId="42" applyNumberFormat="1" applyFont="1"/>
    <xf numFmtId="0" fontId="36" fillId="0" borderId="0" xfId="42" applyNumberFormat="1" applyFont="1" applyAlignment="1">
      <alignment vertical="top" wrapText="1"/>
    </xf>
    <xf numFmtId="0" fontId="37" fillId="16" borderId="6" xfId="42" applyNumberFormat="1" applyFont="1" applyFill="1" applyBorder="1" applyAlignment="1">
      <alignment vertical="top" wrapText="1"/>
    </xf>
    <xf numFmtId="0" fontId="37" fillId="16" borderId="8" xfId="42" applyNumberFormat="1" applyFont="1" applyFill="1" applyBorder="1" applyAlignment="1">
      <alignment vertical="top" wrapText="1"/>
    </xf>
    <xf numFmtId="0" fontId="37" fillId="16" borderId="8" xfId="42" applyNumberFormat="1" applyFont="1" applyFill="1" applyBorder="1" applyAlignment="1">
      <alignment horizontal="right" vertical="top" wrapText="1"/>
    </xf>
    <xf numFmtId="4" fontId="37" fillId="16" borderId="8" xfId="42" applyNumberFormat="1" applyFont="1" applyFill="1" applyBorder="1" applyAlignment="1">
      <alignment horizontal="right" vertical="top" wrapText="1"/>
    </xf>
    <xf numFmtId="0" fontId="34" fillId="0" borderId="8" xfId="42" applyNumberFormat="1" applyFont="1" applyBorder="1" applyAlignment="1">
      <alignment horizontal="right" vertical="top" wrapText="1"/>
    </xf>
    <xf numFmtId="4" fontId="34" fillId="0" borderId="8" xfId="42" applyNumberFormat="1" applyFont="1" applyBorder="1" applyAlignment="1">
      <alignment horizontal="right" vertical="top" wrapText="1"/>
    </xf>
    <xf numFmtId="0" fontId="39" fillId="16" borderId="6" xfId="42" applyNumberFormat="1" applyFont="1" applyFill="1" applyBorder="1" applyAlignment="1">
      <alignment vertical="top"/>
    </xf>
    <xf numFmtId="0" fontId="39" fillId="16" borderId="6" xfId="42" applyNumberFormat="1" applyFont="1" applyFill="1" applyBorder="1" applyAlignment="1">
      <alignment horizontal="right" vertical="top" wrapText="1"/>
    </xf>
    <xf numFmtId="4" fontId="39" fillId="16" borderId="6" xfId="42" applyNumberFormat="1" applyFont="1" applyFill="1" applyBorder="1" applyAlignment="1">
      <alignment horizontal="right" vertical="top" wrapText="1"/>
    </xf>
    <xf numFmtId="0" fontId="34" fillId="17" borderId="8" xfId="42" applyNumberFormat="1" applyFont="1" applyFill="1" applyBorder="1" applyAlignment="1">
      <alignment vertical="top" wrapText="1" indent="1"/>
    </xf>
    <xf numFmtId="4" fontId="34" fillId="17" borderId="8" xfId="42" applyNumberFormat="1" applyFont="1" applyFill="1" applyBorder="1" applyAlignment="1">
      <alignment horizontal="right" vertical="top" wrapText="1"/>
    </xf>
    <xf numFmtId="3" fontId="33" fillId="0" borderId="0" xfId="0" applyNumberFormat="1" applyFont="1"/>
    <xf numFmtId="0" fontId="21" fillId="18" borderId="1" xfId="0" applyFont="1" applyFill="1" applyBorder="1" applyAlignment="1">
      <alignment horizontal="center" vertical="center" wrapText="1"/>
    </xf>
    <xf numFmtId="4" fontId="1" fillId="18" borderId="1" xfId="0" applyNumberFormat="1" applyFont="1" applyFill="1" applyBorder="1"/>
    <xf numFmtId="0" fontId="23" fillId="0" borderId="0" xfId="0" applyFont="1"/>
    <xf numFmtId="4" fontId="1" fillId="0" borderId="0" xfId="0" applyNumberFormat="1" applyFont="1"/>
    <xf numFmtId="0" fontId="22" fillId="0" borderId="12" xfId="0" applyFont="1" applyBorder="1"/>
    <xf numFmtId="0" fontId="22" fillId="0" borderId="0" xfId="0" applyFont="1" applyBorder="1"/>
    <xf numFmtId="0" fontId="22" fillId="0" borderId="13" xfId="0" applyFont="1" applyBorder="1"/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9" fontId="22" fillId="0" borderId="15" xfId="0" applyNumberFormat="1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3" fontId="24" fillId="0" borderId="17" xfId="0" applyNumberFormat="1" applyFont="1" applyBorder="1" applyAlignment="1">
      <alignment vertical="center" wrapText="1"/>
    </xf>
    <xf numFmtId="9" fontId="21" fillId="0" borderId="18" xfId="0" applyNumberFormat="1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8" fillId="0" borderId="0" xfId="42" applyNumberFormat="1" applyFont="1" applyAlignment="1">
      <alignment vertical="top" wrapText="1"/>
    </xf>
    <xf numFmtId="0" fontId="28" fillId="0" borderId="0" xfId="42" applyNumberFormat="1" applyFont="1" applyAlignment="1">
      <alignment horizontal="center" vertical="top" wrapText="1"/>
    </xf>
    <xf numFmtId="0" fontId="25" fillId="0" borderId="0" xfId="42" applyNumberFormat="1" applyAlignment="1">
      <alignment horizontal="center" wrapText="1"/>
    </xf>
    <xf numFmtId="0" fontId="29" fillId="16" borderId="5" xfId="42" applyNumberFormat="1" applyFont="1" applyFill="1" applyBorder="1" applyAlignment="1">
      <alignment vertical="top" wrapText="1"/>
    </xf>
    <xf numFmtId="0" fontId="29" fillId="16" borderId="7" xfId="42" applyNumberFormat="1" applyFont="1" applyFill="1" applyBorder="1" applyAlignment="1">
      <alignment vertical="top" wrapText="1"/>
    </xf>
    <xf numFmtId="0" fontId="30" fillId="16" borderId="6" xfId="42" applyNumberFormat="1" applyFont="1" applyFill="1" applyBorder="1" applyAlignment="1">
      <alignment horizontal="center" vertical="top"/>
    </xf>
    <xf numFmtId="49" fontId="21" fillId="0" borderId="0" xfId="0" applyNumberFormat="1" applyFont="1" applyAlignment="1">
      <alignment horizontal="center" vertical="center" wrapText="1"/>
    </xf>
    <xf numFmtId="0" fontId="30" fillId="16" borderId="5" xfId="42" applyNumberFormat="1" applyFont="1" applyFill="1" applyBorder="1" applyAlignment="1">
      <alignment horizontal="center" vertical="top"/>
    </xf>
    <xf numFmtId="0" fontId="30" fillId="16" borderId="7" xfId="42" applyNumberFormat="1" applyFont="1" applyFill="1" applyBorder="1" applyAlignment="1">
      <alignment horizontal="center" vertical="top"/>
    </xf>
    <xf numFmtId="0" fontId="36" fillId="0" borderId="0" xfId="42" applyNumberFormat="1" applyFont="1" applyAlignment="1">
      <alignment vertical="top" wrapText="1"/>
    </xf>
    <xf numFmtId="0" fontId="36" fillId="0" borderId="0" xfId="42" applyNumberFormat="1" applyFont="1" applyAlignment="1">
      <alignment horizontal="center" vertical="top" wrapText="1"/>
    </xf>
    <xf numFmtId="0" fontId="38" fillId="16" borderId="6" xfId="42" applyNumberFormat="1" applyFont="1" applyFill="1" applyBorder="1" applyAlignment="1">
      <alignment horizontal="center" vertical="top"/>
    </xf>
    <xf numFmtId="0" fontId="37" fillId="16" borderId="5" xfId="42" applyNumberFormat="1" applyFont="1" applyFill="1" applyBorder="1" applyAlignment="1">
      <alignment vertical="top" wrapText="1"/>
    </xf>
    <xf numFmtId="0" fontId="37" fillId="16" borderId="7" xfId="42" applyNumberFormat="1" applyFont="1" applyFill="1" applyBorder="1" applyAlignment="1">
      <alignment vertical="top" wrapText="1"/>
    </xf>
    <xf numFmtId="0" fontId="38" fillId="16" borderId="5" xfId="42" applyNumberFormat="1" applyFont="1" applyFill="1" applyBorder="1" applyAlignment="1">
      <alignment horizontal="center" vertical="top"/>
    </xf>
    <xf numFmtId="0" fontId="38" fillId="16" borderId="7" xfId="42" applyNumberFormat="1" applyFont="1" applyFill="1" applyBorder="1" applyAlignment="1">
      <alignment horizontal="center" vertical="top"/>
    </xf>
  </cellXfs>
  <cellStyles count="43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Обычный_Структура 2023 г." xfId="42" xr:uid="{540381B1-3BF5-4C39-8AA1-25627F6910C9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121921</xdr:colOff>
      <xdr:row>10</xdr:row>
      <xdr:rowOff>45720</xdr:rowOff>
    </xdr:from>
    <xdr:to>
      <xdr:col>3</xdr:col>
      <xdr:colOff>1722121</xdr:colOff>
      <xdr:row>20</xdr:row>
      <xdr:rowOff>95420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F36E3B-81AC-4C89-8D59-D3C53D2E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1" y="2225040"/>
          <a:ext cx="4114800" cy="203090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289561</xdr:colOff>
      <xdr:row>8</xdr:row>
      <xdr:rowOff>188509</xdr:rowOff>
    </xdr:from>
    <xdr:to>
      <xdr:col>8</xdr:col>
      <xdr:colOff>106681</xdr:colOff>
      <xdr:row>23</xdr:row>
      <xdr:rowOff>182413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803BACE-CD92-4B27-A528-24EC8D46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9641" y="1971589"/>
          <a:ext cx="5295900" cy="296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9047-519D-468F-A872-C14B9CE91253}">
  <dimension ref="A1:E8"/>
  <sheetViews>
    <sheetView tabSelected="1" zoomScale="68" zoomScaleNormal="68" zoomScaleSheetLayoutView="100" workbookViewId="0">
      <selection activeCell="E19" sqref="E19"/>
    </sheetView>
  </sheetViews>
  <sheetFormatPr defaultColWidth="9.140625" defaultRowHeight="15.75"/>
  <cols>
    <col min="1" max="1" width="6.140625" style="2" customWidth="1"/>
    <col min="2" max="2" width="36.7109375" style="3" customWidth="1"/>
    <col min="3" max="3" width="26.85546875" style="3" customWidth="1"/>
    <col min="4" max="4" width="32" style="3" customWidth="1"/>
    <col min="5" max="5" width="16.7109375" style="3" customWidth="1"/>
    <col min="6" max="6" width="16.7109375" style="1" customWidth="1"/>
    <col min="7" max="8" width="14.5703125" style="1" customWidth="1"/>
    <col min="9" max="11" width="9.140625" style="1" customWidth="1"/>
    <col min="12" max="12" width="16.7109375" style="1" bestFit="1" customWidth="1"/>
    <col min="13" max="51" width="9.140625" style="1"/>
    <col min="52" max="57" width="9.140625" style="1" customWidth="1"/>
    <col min="58" max="16384" width="9.140625" style="1"/>
  </cols>
  <sheetData>
    <row r="1" spans="2:5" ht="9.75" customHeight="1" thickBot="1"/>
    <row r="2" spans="2:5" ht="37.5" customHeight="1">
      <c r="B2" s="74" t="s">
        <v>76</v>
      </c>
      <c r="C2" s="75"/>
      <c r="D2" s="76"/>
      <c r="E2" s="13"/>
    </row>
    <row r="3" spans="2:5">
      <c r="B3" s="64"/>
      <c r="C3" s="65"/>
      <c r="D3" s="66"/>
    </row>
    <row r="4" spans="2:5">
      <c r="B4" s="67" t="s">
        <v>0</v>
      </c>
      <c r="C4" s="4" t="s">
        <v>1</v>
      </c>
      <c r="D4" s="68" t="s">
        <v>2</v>
      </c>
    </row>
    <row r="5" spans="2:5">
      <c r="B5" s="69" t="s">
        <v>3</v>
      </c>
      <c r="C5" s="11">
        <v>192427</v>
      </c>
      <c r="D5" s="70">
        <f>C5/C7</f>
        <v>0.43710758970351726</v>
      </c>
      <c r="E5" s="62"/>
    </row>
    <row r="6" spans="2:5">
      <c r="B6" s="69" t="s">
        <v>4</v>
      </c>
      <c r="C6" s="11">
        <v>247801</v>
      </c>
      <c r="D6" s="70">
        <f>C6/C7</f>
        <v>0.56289241029648274</v>
      </c>
      <c r="E6" s="62"/>
    </row>
    <row r="7" spans="2:5" ht="16.5" thickBot="1">
      <c r="B7" s="71" t="s">
        <v>5</v>
      </c>
      <c r="C7" s="72">
        <f>C5+C6</f>
        <v>440228</v>
      </c>
      <c r="D7" s="73">
        <f>SUM(D5:D6)</f>
        <v>1</v>
      </c>
      <c r="E7" s="62"/>
    </row>
    <row r="8" spans="2:5">
      <c r="B8" s="40"/>
      <c r="C8" s="59"/>
      <c r="D8" s="10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zoomScaleNormal="100" zoomScaleSheetLayoutView="100" workbookViewId="0">
      <selection activeCell="M10" sqref="M10"/>
    </sheetView>
  </sheetViews>
  <sheetFormatPr defaultColWidth="9.140625"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16.7109375" style="3" customWidth="1"/>
    <col min="7" max="7" width="16.7109375" style="1" customWidth="1"/>
    <col min="8" max="9" width="14.5703125" style="1" customWidth="1"/>
    <col min="10" max="12" width="9.140625" style="1" customWidth="1"/>
    <col min="13" max="13" width="16.7109375" style="1" bestFit="1" customWidth="1"/>
    <col min="14" max="52" width="9.140625" style="1"/>
    <col min="53" max="58" width="9.140625" style="1" customWidth="1"/>
    <col min="59" max="16384" width="9.140625" style="1"/>
  </cols>
  <sheetData>
    <row r="1" spans="3:14" ht="9.75" customHeight="1"/>
    <row r="2" spans="3:14" ht="37.5" customHeight="1">
      <c r="C2" s="83" t="s">
        <v>6</v>
      </c>
      <c r="D2" s="83"/>
      <c r="E2" s="83"/>
      <c r="F2" s="13"/>
      <c r="H2" s="1" t="s">
        <v>69</v>
      </c>
      <c r="M2" s="1" t="s">
        <v>75</v>
      </c>
    </row>
    <row r="3" spans="3:14">
      <c r="H3" s="1" t="s">
        <v>72</v>
      </c>
    </row>
    <row r="4" spans="3:14" ht="31.5">
      <c r="C4" s="4" t="s">
        <v>0</v>
      </c>
      <c r="D4" s="4" t="s">
        <v>1</v>
      </c>
      <c r="E4" s="4" t="s">
        <v>2</v>
      </c>
      <c r="H4" s="4" t="s">
        <v>1</v>
      </c>
      <c r="M4" s="60" t="s">
        <v>74</v>
      </c>
    </row>
    <row r="5" spans="3:14">
      <c r="C5" s="5" t="s">
        <v>3</v>
      </c>
      <c r="D5" s="11">
        <v>0</v>
      </c>
      <c r="E5" s="6">
        <f>D5/D7</f>
        <v>0</v>
      </c>
      <c r="H5" s="44">
        <f>(F48+F49+F100)/1000</f>
        <v>151077.34927999999</v>
      </c>
      <c r="I5" s="42" t="s">
        <v>70</v>
      </c>
      <c r="M5" s="61">
        <f>F48+F49+F100</f>
        <v>151077349.28</v>
      </c>
      <c r="N5" s="62" t="s">
        <v>70</v>
      </c>
    </row>
    <row r="6" spans="3:14">
      <c r="C6" s="5" t="s">
        <v>4</v>
      </c>
      <c r="D6" s="11">
        <v>277907</v>
      </c>
      <c r="E6" s="6">
        <f>D6/D7</f>
        <v>1</v>
      </c>
      <c r="H6" s="44">
        <f>363390.59249-H5</f>
        <v>212313.24321000002</v>
      </c>
      <c r="I6" s="42"/>
      <c r="M6" s="61">
        <f>F34+F60-F48-F49</f>
        <v>211596648.50999999</v>
      </c>
      <c r="N6" s="1" t="s">
        <v>73</v>
      </c>
    </row>
    <row r="7" spans="3:14">
      <c r="C7" s="7" t="s">
        <v>5</v>
      </c>
      <c r="D7" s="12">
        <f>D5+D6</f>
        <v>277907</v>
      </c>
      <c r="E7" s="8">
        <f>SUM(E5:E6)</f>
        <v>1</v>
      </c>
      <c r="F7" s="42" t="s">
        <v>49</v>
      </c>
      <c r="H7" s="44">
        <f>H5+H6</f>
        <v>363390.59249000001</v>
      </c>
      <c r="I7" s="42" t="s">
        <v>71</v>
      </c>
      <c r="M7" s="61">
        <f>SUM(M5:M6)</f>
        <v>362673997.78999996</v>
      </c>
    </row>
    <row r="8" spans="3:14">
      <c r="C8" s="40" t="s">
        <v>37</v>
      </c>
      <c r="D8" s="59">
        <f>(F48+F49)/1000</f>
        <v>66310.006229999999</v>
      </c>
      <c r="E8" s="10"/>
    </row>
    <row r="9" spans="3:14" ht="15.75" customHeight="1">
      <c r="C9" s="40"/>
      <c r="D9" s="41"/>
      <c r="E9" s="9"/>
      <c r="F9" s="9"/>
      <c r="M9" s="63">
        <f>F34+F60+F100</f>
        <v>362673997.79000002</v>
      </c>
    </row>
    <row r="23" spans="3:9">
      <c r="C23" s="3" t="s">
        <v>36</v>
      </c>
      <c r="D23" s="35">
        <f>F34+F60</f>
        <v>277906654.74000001</v>
      </c>
      <c r="E23" s="1"/>
      <c r="F23" s="1"/>
    </row>
    <row r="24" spans="3:9">
      <c r="C24" s="3" t="s">
        <v>37</v>
      </c>
      <c r="D24" s="35">
        <f>F48+F49</f>
        <v>66310006.230000004</v>
      </c>
      <c r="E24" s="1"/>
      <c r="F24" s="1"/>
    </row>
    <row r="26" spans="3:9" ht="15">
      <c r="C26" s="14" t="s">
        <v>7</v>
      </c>
      <c r="D26" s="15"/>
      <c r="E26" s="1"/>
      <c r="F26" s="1"/>
    </row>
    <row r="27" spans="3:9">
      <c r="C27" s="17" t="s">
        <v>8</v>
      </c>
      <c r="D27" s="15"/>
      <c r="E27" s="15"/>
      <c r="F27" s="15"/>
      <c r="G27" s="16"/>
      <c r="H27" s="16"/>
      <c r="I27" s="16"/>
    </row>
    <row r="28" spans="3:9" ht="15">
      <c r="C28" s="16"/>
      <c r="D28" s="16"/>
      <c r="E28" s="16"/>
      <c r="F28" s="16"/>
      <c r="G28" s="16"/>
      <c r="H28" s="16"/>
      <c r="I28" s="16"/>
    </row>
    <row r="29" spans="3:9" ht="15">
      <c r="C29" s="77" t="s">
        <v>9</v>
      </c>
      <c r="D29" s="78"/>
      <c r="E29" s="79"/>
      <c r="F29" s="79"/>
      <c r="G29" s="79"/>
      <c r="H29" s="79"/>
      <c r="I29" s="79"/>
    </row>
    <row r="30" spans="3:9" ht="15">
      <c r="C30" s="18"/>
      <c r="D30" s="18"/>
      <c r="E30" s="15"/>
      <c r="F30" s="15"/>
      <c r="G30" s="15"/>
      <c r="H30" s="15"/>
      <c r="I30" s="15"/>
    </row>
    <row r="31" spans="3:9" ht="15">
      <c r="C31" s="80" t="s">
        <v>10</v>
      </c>
      <c r="D31" s="82" t="s">
        <v>11</v>
      </c>
      <c r="E31" s="82"/>
      <c r="F31" s="82" t="s">
        <v>12</v>
      </c>
      <c r="G31" s="82"/>
      <c r="H31" s="82" t="s">
        <v>13</v>
      </c>
      <c r="I31" s="82"/>
    </row>
    <row r="32" spans="3:9" ht="15">
      <c r="C32" s="81"/>
      <c r="D32" s="19" t="s">
        <v>14</v>
      </c>
      <c r="E32" s="19" t="s">
        <v>15</v>
      </c>
      <c r="F32" s="19" t="s">
        <v>14</v>
      </c>
      <c r="G32" s="19" t="s">
        <v>15</v>
      </c>
      <c r="H32" s="19" t="s">
        <v>14</v>
      </c>
      <c r="I32" s="19" t="s">
        <v>15</v>
      </c>
    </row>
    <row r="33" spans="3:9" ht="15">
      <c r="C33" s="20" t="s">
        <v>16</v>
      </c>
      <c r="D33" s="21"/>
      <c r="E33" s="21"/>
      <c r="F33" s="22">
        <v>89916434.620000005</v>
      </c>
      <c r="G33" s="22">
        <v>89916434.620000005</v>
      </c>
      <c r="H33" s="21"/>
      <c r="I33" s="21"/>
    </row>
    <row r="34" spans="3:9" ht="15">
      <c r="C34" s="23" t="s">
        <v>17</v>
      </c>
      <c r="D34" s="24"/>
      <c r="E34" s="24"/>
      <c r="F34" s="34">
        <v>89916434.620000005</v>
      </c>
      <c r="G34" s="25">
        <v>89916434.620000005</v>
      </c>
      <c r="H34" s="24"/>
      <c r="I34" s="24"/>
    </row>
    <row r="36" spans="3:9" ht="15">
      <c r="C36" s="14" t="s">
        <v>7</v>
      </c>
      <c r="D36" s="15"/>
      <c r="E36" s="15"/>
      <c r="F36" s="15"/>
      <c r="G36" s="16"/>
      <c r="H36" s="16"/>
      <c r="I36" s="16"/>
    </row>
    <row r="37" spans="3:9">
      <c r="C37" s="17" t="s">
        <v>18</v>
      </c>
      <c r="D37" s="15"/>
      <c r="E37" s="15"/>
      <c r="F37" s="15"/>
      <c r="G37" s="16"/>
      <c r="H37" s="16"/>
      <c r="I37" s="16"/>
    </row>
    <row r="38" spans="3:9" ht="15">
      <c r="C38" s="16"/>
      <c r="D38" s="16"/>
      <c r="E38" s="16"/>
      <c r="F38" s="16"/>
      <c r="G38" s="16"/>
      <c r="H38" s="16"/>
      <c r="I38" s="16"/>
    </row>
    <row r="39" spans="3:9" ht="13.9" customHeight="1">
      <c r="C39" s="77" t="s">
        <v>9</v>
      </c>
      <c r="D39" s="78"/>
      <c r="E39" s="79"/>
      <c r="F39" s="79"/>
      <c r="G39" s="79"/>
      <c r="H39" s="79"/>
      <c r="I39" s="79"/>
    </row>
    <row r="40" spans="3:9" ht="15">
      <c r="C40" s="18"/>
      <c r="D40" s="18"/>
      <c r="E40" s="15"/>
      <c r="F40" s="15"/>
      <c r="G40" s="15"/>
      <c r="H40" s="15"/>
      <c r="I40" s="15"/>
    </row>
    <row r="41" spans="3:9" ht="15">
      <c r="C41" s="28" t="s">
        <v>10</v>
      </c>
      <c r="D41" s="82" t="s">
        <v>11</v>
      </c>
      <c r="E41" s="82"/>
      <c r="F41" s="82" t="s">
        <v>12</v>
      </c>
      <c r="G41" s="82"/>
      <c r="H41" s="82" t="s">
        <v>13</v>
      </c>
      <c r="I41" s="82"/>
    </row>
    <row r="42" spans="3:9" ht="15">
      <c r="C42" s="80" t="s">
        <v>20</v>
      </c>
      <c r="D42" s="84" t="s">
        <v>14</v>
      </c>
      <c r="E42" s="84" t="s">
        <v>15</v>
      </c>
      <c r="F42" s="84" t="s">
        <v>14</v>
      </c>
      <c r="G42" s="84" t="s">
        <v>15</v>
      </c>
      <c r="H42" s="84" t="s">
        <v>14</v>
      </c>
      <c r="I42" s="84" t="s">
        <v>15</v>
      </c>
    </row>
    <row r="43" spans="3:9" ht="15">
      <c r="C43" s="81"/>
      <c r="D43" s="85"/>
      <c r="E43" s="85"/>
      <c r="F43" s="85"/>
      <c r="G43" s="85"/>
      <c r="H43" s="85"/>
      <c r="I43" s="85"/>
    </row>
    <row r="44" spans="3:9" ht="15">
      <c r="C44" s="29" t="s">
        <v>19</v>
      </c>
      <c r="D44" s="30"/>
      <c r="E44" s="30"/>
      <c r="F44" s="31">
        <v>187990220.12</v>
      </c>
      <c r="G44" s="31">
        <v>187990220.12</v>
      </c>
      <c r="H44" s="30"/>
      <c r="I44" s="30"/>
    </row>
    <row r="45" spans="3:9" ht="15">
      <c r="C45" s="32" t="s">
        <v>21</v>
      </c>
      <c r="D45" s="21"/>
      <c r="E45" s="21"/>
      <c r="F45" s="21"/>
      <c r="G45" s="22">
        <v>187990220.12</v>
      </c>
      <c r="H45" s="21"/>
      <c r="I45" s="21"/>
    </row>
    <row r="46" spans="3:9" ht="15">
      <c r="C46" s="32" t="s">
        <v>22</v>
      </c>
      <c r="D46" s="21"/>
      <c r="E46" s="21"/>
      <c r="F46" s="22">
        <v>42240</v>
      </c>
      <c r="G46" s="21"/>
      <c r="H46" s="21"/>
      <c r="I46" s="21"/>
    </row>
    <row r="47" spans="3:9" ht="24">
      <c r="C47" s="32" t="s">
        <v>23</v>
      </c>
      <c r="D47" s="21"/>
      <c r="E47" s="21"/>
      <c r="F47" s="22">
        <v>1389750</v>
      </c>
      <c r="G47" s="21"/>
      <c r="H47" s="21"/>
      <c r="I47" s="21"/>
    </row>
    <row r="48" spans="3:9" ht="15">
      <c r="C48" s="32" t="s">
        <v>24</v>
      </c>
      <c r="D48" s="21"/>
      <c r="E48" s="21"/>
      <c r="F48" s="33">
        <v>35747904.560000002</v>
      </c>
      <c r="G48" s="21"/>
      <c r="H48" s="21"/>
      <c r="I48" s="21"/>
    </row>
    <row r="49" spans="3:9" ht="15">
      <c r="C49" s="32" t="s">
        <v>25</v>
      </c>
      <c r="D49" s="21"/>
      <c r="E49" s="21"/>
      <c r="F49" s="33">
        <v>30562101.670000002</v>
      </c>
      <c r="G49" s="21"/>
      <c r="H49" s="21"/>
      <c r="I49" s="21"/>
    </row>
    <row r="50" spans="3:9" ht="24">
      <c r="C50" s="32" t="s">
        <v>26</v>
      </c>
      <c r="D50" s="21"/>
      <c r="E50" s="21"/>
      <c r="F50" s="22">
        <v>83456535.620000005</v>
      </c>
      <c r="G50" s="21"/>
      <c r="H50" s="21"/>
      <c r="I50" s="21"/>
    </row>
    <row r="51" spans="3:9" ht="24">
      <c r="C51" s="32" t="s">
        <v>27</v>
      </c>
      <c r="D51" s="21"/>
      <c r="E51" s="21"/>
      <c r="F51" s="22">
        <v>25251334.280000001</v>
      </c>
      <c r="G51" s="21"/>
      <c r="H51" s="21"/>
      <c r="I51" s="21"/>
    </row>
    <row r="52" spans="3:9" ht="36">
      <c r="C52" s="32" t="s">
        <v>28</v>
      </c>
      <c r="D52" s="21"/>
      <c r="E52" s="21"/>
      <c r="F52" s="22">
        <v>167999.48</v>
      </c>
      <c r="G52" s="21"/>
      <c r="H52" s="21"/>
      <c r="I52" s="21"/>
    </row>
    <row r="53" spans="3:9" ht="24">
      <c r="C53" s="32" t="s">
        <v>29</v>
      </c>
      <c r="D53" s="21"/>
      <c r="E53" s="21"/>
      <c r="F53" s="22">
        <v>97250</v>
      </c>
      <c r="G53" s="21"/>
      <c r="H53" s="21"/>
      <c r="I53" s="21"/>
    </row>
    <row r="54" spans="3:9" ht="24">
      <c r="C54" s="32" t="s">
        <v>30</v>
      </c>
      <c r="D54" s="21"/>
      <c r="E54" s="21"/>
      <c r="F54" s="22">
        <v>2838781.18</v>
      </c>
      <c r="G54" s="21"/>
      <c r="H54" s="21"/>
      <c r="I54" s="21"/>
    </row>
    <row r="55" spans="3:9" ht="24">
      <c r="C55" s="32" t="s">
        <v>31</v>
      </c>
      <c r="D55" s="21"/>
      <c r="E55" s="21"/>
      <c r="F55" s="22">
        <v>59211.56</v>
      </c>
      <c r="G55" s="21"/>
      <c r="H55" s="21"/>
      <c r="I55" s="21"/>
    </row>
    <row r="56" spans="3:9" ht="24">
      <c r="C56" s="32" t="s">
        <v>32</v>
      </c>
      <c r="D56" s="21"/>
      <c r="E56" s="21"/>
      <c r="F56" s="22">
        <v>7207465.8099999996</v>
      </c>
      <c r="G56" s="21"/>
      <c r="H56" s="21"/>
      <c r="I56" s="21"/>
    </row>
    <row r="57" spans="3:9" ht="24">
      <c r="C57" s="32" t="s">
        <v>33</v>
      </c>
      <c r="D57" s="21"/>
      <c r="E57" s="21"/>
      <c r="F57" s="22">
        <v>21999.96</v>
      </c>
      <c r="G57" s="21"/>
      <c r="H57" s="21"/>
      <c r="I57" s="21"/>
    </row>
    <row r="58" spans="3:9" ht="15">
      <c r="C58" s="32" t="s">
        <v>34</v>
      </c>
      <c r="D58" s="21"/>
      <c r="E58" s="21"/>
      <c r="F58" s="22">
        <v>215462.2</v>
      </c>
      <c r="G58" s="21"/>
      <c r="H58" s="21"/>
      <c r="I58" s="21"/>
    </row>
    <row r="59" spans="3:9" ht="24">
      <c r="C59" s="32" t="s">
        <v>35</v>
      </c>
      <c r="D59" s="21"/>
      <c r="E59" s="21"/>
      <c r="F59" s="22">
        <v>932183.8</v>
      </c>
      <c r="G59" s="21"/>
      <c r="H59" s="21"/>
      <c r="I59" s="21"/>
    </row>
    <row r="60" spans="3:9" ht="15">
      <c r="C60" s="23" t="s">
        <v>17</v>
      </c>
      <c r="D60" s="24"/>
      <c r="E60" s="24"/>
      <c r="F60" s="34">
        <v>187990220.12</v>
      </c>
      <c r="G60" s="25">
        <v>187990220.12</v>
      </c>
      <c r="H60" s="24"/>
      <c r="I60" s="24"/>
    </row>
    <row r="63" spans="3:9" ht="15">
      <c r="C63" s="14" t="s">
        <v>7</v>
      </c>
      <c r="D63" s="15"/>
      <c r="E63" s="15"/>
      <c r="F63" s="15"/>
      <c r="G63" s="16"/>
      <c r="H63" s="16"/>
      <c r="I63" s="16"/>
    </row>
    <row r="64" spans="3:9">
      <c r="C64" s="17" t="s">
        <v>38</v>
      </c>
      <c r="D64" s="15"/>
      <c r="E64" s="15"/>
      <c r="F64" s="15"/>
      <c r="G64" s="16"/>
      <c r="H64" s="16"/>
      <c r="I64" s="16"/>
    </row>
    <row r="65" spans="3:10" ht="15">
      <c r="C65" s="16"/>
      <c r="D65" s="16"/>
      <c r="E65" s="16"/>
      <c r="F65" s="16"/>
      <c r="G65" s="16"/>
      <c r="H65" s="16"/>
      <c r="I65" s="16"/>
    </row>
    <row r="66" spans="3:10" ht="15">
      <c r="C66" s="77" t="s">
        <v>9</v>
      </c>
      <c r="D66" s="78"/>
      <c r="E66" s="79"/>
      <c r="F66" s="79"/>
      <c r="G66" s="79"/>
      <c r="H66" s="79"/>
      <c r="I66" s="79"/>
    </row>
    <row r="67" spans="3:10" ht="15">
      <c r="C67" s="18"/>
      <c r="D67" s="18"/>
      <c r="E67" s="15"/>
      <c r="F67" s="15"/>
      <c r="G67" s="15"/>
      <c r="H67" s="15"/>
      <c r="I67" s="15"/>
    </row>
    <row r="68" spans="3:10" ht="15">
      <c r="C68" s="80" t="s">
        <v>10</v>
      </c>
      <c r="D68" s="82" t="s">
        <v>11</v>
      </c>
      <c r="E68" s="82"/>
      <c r="F68" s="82" t="s">
        <v>12</v>
      </c>
      <c r="G68" s="82"/>
      <c r="H68" s="82" t="s">
        <v>13</v>
      </c>
      <c r="I68" s="82"/>
    </row>
    <row r="69" spans="3:10" ht="15">
      <c r="C69" s="81"/>
      <c r="D69" s="19" t="s">
        <v>14</v>
      </c>
      <c r="E69" s="19" t="s">
        <v>15</v>
      </c>
      <c r="F69" s="19" t="s">
        <v>14</v>
      </c>
      <c r="G69" s="19" t="s">
        <v>15</v>
      </c>
      <c r="H69" s="19" t="s">
        <v>14</v>
      </c>
      <c r="I69" s="19" t="s">
        <v>15</v>
      </c>
    </row>
    <row r="70" spans="3:10" ht="15">
      <c r="C70" s="20" t="s">
        <v>39</v>
      </c>
      <c r="D70" s="26"/>
      <c r="E70" s="26"/>
      <c r="F70" s="27">
        <v>1335940085.76</v>
      </c>
      <c r="G70" s="27">
        <v>1335940085.76</v>
      </c>
      <c r="H70" s="26"/>
      <c r="I70" s="26"/>
    </row>
    <row r="71" spans="3:10" ht="15">
      <c r="C71" s="32" t="s">
        <v>40</v>
      </c>
      <c r="D71" s="26"/>
      <c r="E71" s="26"/>
      <c r="F71" s="27">
        <v>488323121.97000003</v>
      </c>
      <c r="G71" s="27">
        <v>488323121.97000003</v>
      </c>
      <c r="H71" s="26"/>
      <c r="I71" s="26"/>
    </row>
    <row r="72" spans="3:10" ht="15">
      <c r="C72" s="36" t="s">
        <v>41</v>
      </c>
      <c r="D72" s="21"/>
      <c r="E72" s="21"/>
      <c r="F72" s="22">
        <v>488323121.97000003</v>
      </c>
      <c r="G72" s="22">
        <v>488323121.97000003</v>
      </c>
      <c r="H72" s="21"/>
      <c r="I72" s="21"/>
    </row>
    <row r="73" spans="3:10" ht="15">
      <c r="C73" s="37" t="s">
        <v>42</v>
      </c>
      <c r="D73" s="38"/>
      <c r="E73" s="38"/>
      <c r="F73" s="39">
        <v>187990220.12</v>
      </c>
      <c r="G73" s="27">
        <v>187990220.12</v>
      </c>
      <c r="H73" s="26"/>
      <c r="I73" s="26"/>
      <c r="J73" s="1" t="s">
        <v>48</v>
      </c>
    </row>
    <row r="74" spans="3:10" ht="15">
      <c r="C74" s="36" t="s">
        <v>43</v>
      </c>
      <c r="D74" s="21"/>
      <c r="E74" s="21"/>
      <c r="F74" s="22">
        <v>187990220.12</v>
      </c>
      <c r="G74" s="22">
        <v>187990220.12</v>
      </c>
      <c r="H74" s="21"/>
      <c r="I74" s="21"/>
    </row>
    <row r="75" spans="3:10" ht="15">
      <c r="C75" s="32" t="s">
        <v>44</v>
      </c>
      <c r="D75" s="21"/>
      <c r="E75" s="21"/>
      <c r="F75" s="22">
        <v>81387187.079999998</v>
      </c>
      <c r="G75" s="22">
        <v>81387187.079999998</v>
      </c>
      <c r="H75" s="21"/>
      <c r="I75" s="21"/>
    </row>
    <row r="76" spans="3:10" ht="15">
      <c r="C76" s="32" t="s">
        <v>45</v>
      </c>
      <c r="D76" s="26"/>
      <c r="E76" s="26"/>
      <c r="F76" s="27">
        <v>89916434.620000005</v>
      </c>
      <c r="G76" s="27">
        <v>89916434.620000005</v>
      </c>
      <c r="H76" s="26"/>
      <c r="I76" s="26"/>
    </row>
    <row r="77" spans="3:10" ht="15">
      <c r="C77" s="36" t="s">
        <v>46</v>
      </c>
      <c r="D77" s="21"/>
      <c r="E77" s="21"/>
      <c r="F77" s="22">
        <v>89916434.620000005</v>
      </c>
      <c r="G77" s="22">
        <v>89916434.620000005</v>
      </c>
      <c r="H77" s="21"/>
      <c r="I77" s="21"/>
    </row>
    <row r="78" spans="3:10" ht="15">
      <c r="C78" s="32" t="s">
        <v>47</v>
      </c>
      <c r="D78" s="21"/>
      <c r="E78" s="21"/>
      <c r="F78" s="22">
        <v>488323121.97000003</v>
      </c>
      <c r="G78" s="22">
        <v>488323121.97000003</v>
      </c>
      <c r="H78" s="21"/>
      <c r="I78" s="21"/>
    </row>
    <row r="79" spans="3:10" ht="15">
      <c r="C79" s="23" t="s">
        <v>17</v>
      </c>
      <c r="D79" s="24"/>
      <c r="E79" s="24"/>
      <c r="F79" s="25">
        <v>1335940085.76</v>
      </c>
      <c r="G79" s="25">
        <v>1335940085.76</v>
      </c>
      <c r="H79" s="24"/>
      <c r="I79" s="24"/>
    </row>
    <row r="82" spans="3:9" ht="15">
      <c r="C82" s="45" t="s">
        <v>7</v>
      </c>
      <c r="D82" s="15"/>
      <c r="E82" s="15"/>
      <c r="F82" s="15"/>
      <c r="G82" s="16"/>
      <c r="H82" s="16"/>
      <c r="I82" s="16"/>
    </row>
    <row r="83" spans="3:9">
      <c r="C83" s="46" t="s">
        <v>50</v>
      </c>
      <c r="D83" s="15"/>
      <c r="E83" s="15"/>
      <c r="F83" s="15"/>
      <c r="G83" s="16"/>
      <c r="H83" s="16"/>
      <c r="I83" s="16"/>
    </row>
    <row r="84" spans="3:9" ht="15">
      <c r="C84" s="16"/>
      <c r="D84" s="16"/>
      <c r="E84" s="16"/>
      <c r="F84" s="16"/>
      <c r="G84" s="16"/>
      <c r="H84" s="16"/>
      <c r="I84" s="16"/>
    </row>
    <row r="85" spans="3:9" ht="15">
      <c r="C85" s="86" t="s">
        <v>9</v>
      </c>
      <c r="D85" s="87"/>
      <c r="E85" s="79"/>
      <c r="F85" s="79"/>
      <c r="G85" s="79"/>
      <c r="H85" s="79"/>
      <c r="I85" s="79"/>
    </row>
    <row r="86" spans="3:9" ht="15">
      <c r="C86" s="47"/>
      <c r="D86" s="47"/>
      <c r="E86" s="15"/>
      <c r="F86" s="15"/>
      <c r="G86" s="15"/>
      <c r="H86" s="15"/>
      <c r="I86" s="15"/>
    </row>
    <row r="87" spans="3:9" ht="15">
      <c r="C87" s="48" t="s">
        <v>10</v>
      </c>
      <c r="D87" s="88" t="s">
        <v>11</v>
      </c>
      <c r="E87" s="88"/>
      <c r="F87" s="88" t="s">
        <v>12</v>
      </c>
      <c r="G87" s="88"/>
      <c r="H87" s="88" t="s">
        <v>13</v>
      </c>
      <c r="I87" s="88"/>
    </row>
    <row r="88" spans="3:9" ht="15">
      <c r="C88" s="89" t="s">
        <v>51</v>
      </c>
      <c r="D88" s="91" t="s">
        <v>14</v>
      </c>
      <c r="E88" s="91" t="s">
        <v>15</v>
      </c>
      <c r="F88" s="91" t="s">
        <v>14</v>
      </c>
      <c r="G88" s="91" t="s">
        <v>15</v>
      </c>
      <c r="H88" s="91" t="s">
        <v>14</v>
      </c>
      <c r="I88" s="91" t="s">
        <v>15</v>
      </c>
    </row>
    <row r="89" spans="3:9" ht="15">
      <c r="C89" s="90"/>
      <c r="D89" s="92"/>
      <c r="E89" s="92"/>
      <c r="F89" s="92"/>
      <c r="G89" s="92"/>
      <c r="H89" s="92"/>
      <c r="I89" s="92"/>
    </row>
    <row r="90" spans="3:9" ht="15">
      <c r="C90" s="49" t="s">
        <v>52</v>
      </c>
      <c r="D90" s="50"/>
      <c r="E90" s="50"/>
      <c r="F90" s="51">
        <v>90274347.469999999</v>
      </c>
      <c r="G90" s="51">
        <v>90274347.469999999</v>
      </c>
      <c r="H90" s="50"/>
      <c r="I90" s="50"/>
    </row>
    <row r="91" spans="3:9" ht="15">
      <c r="C91" s="43" t="s">
        <v>21</v>
      </c>
      <c r="D91" s="52"/>
      <c r="E91" s="52"/>
      <c r="F91" s="52"/>
      <c r="G91" s="53">
        <v>90274347.469999999</v>
      </c>
      <c r="H91" s="52"/>
      <c r="I91" s="52"/>
    </row>
    <row r="92" spans="3:9" ht="15">
      <c r="C92" s="43" t="s">
        <v>53</v>
      </c>
      <c r="D92" s="52"/>
      <c r="E92" s="52"/>
      <c r="F92" s="53">
        <v>1436.76</v>
      </c>
      <c r="G92" s="52"/>
      <c r="H92" s="52"/>
      <c r="I92" s="52"/>
    </row>
    <row r="93" spans="3:9" ht="15">
      <c r="C93" s="43" t="s">
        <v>54</v>
      </c>
      <c r="D93" s="52"/>
      <c r="E93" s="52"/>
      <c r="F93" s="53">
        <v>659455.43000000005</v>
      </c>
      <c r="G93" s="52"/>
      <c r="H93" s="52"/>
      <c r="I93" s="52"/>
    </row>
    <row r="94" spans="3:9" ht="15">
      <c r="C94" s="43" t="s">
        <v>55</v>
      </c>
      <c r="D94" s="52"/>
      <c r="E94" s="52"/>
      <c r="F94" s="53">
        <v>966521.62</v>
      </c>
      <c r="G94" s="52"/>
      <c r="H94" s="52"/>
      <c r="I94" s="52"/>
    </row>
    <row r="95" spans="3:9" ht="15">
      <c r="C95" s="43" t="s">
        <v>56</v>
      </c>
      <c r="D95" s="52"/>
      <c r="E95" s="52"/>
      <c r="F95" s="53">
        <v>710000</v>
      </c>
      <c r="G95" s="52"/>
      <c r="H95" s="52"/>
      <c r="I95" s="52"/>
    </row>
    <row r="96" spans="3:9" ht="24">
      <c r="C96" s="43" t="s">
        <v>57</v>
      </c>
      <c r="D96" s="52"/>
      <c r="E96" s="52"/>
      <c r="F96" s="53">
        <v>316989.2</v>
      </c>
      <c r="G96" s="52"/>
      <c r="H96" s="52"/>
      <c r="I96" s="52"/>
    </row>
    <row r="97" spans="3:9" ht="24">
      <c r="C97" s="43" t="s">
        <v>58</v>
      </c>
      <c r="D97" s="52"/>
      <c r="E97" s="52"/>
      <c r="F97" s="53">
        <v>1920385.39</v>
      </c>
      <c r="G97" s="52"/>
      <c r="H97" s="52"/>
      <c r="I97" s="52"/>
    </row>
    <row r="98" spans="3:9" ht="15">
      <c r="C98" s="43" t="s">
        <v>59</v>
      </c>
      <c r="D98" s="52"/>
      <c r="E98" s="52"/>
      <c r="F98" s="53">
        <v>382597.22</v>
      </c>
      <c r="G98" s="52"/>
      <c r="H98" s="52"/>
      <c r="I98" s="52"/>
    </row>
    <row r="99" spans="3:9" ht="24">
      <c r="C99" s="43" t="s">
        <v>60</v>
      </c>
      <c r="D99" s="52"/>
      <c r="E99" s="52"/>
      <c r="F99" s="53">
        <v>120000</v>
      </c>
      <c r="G99" s="52"/>
      <c r="H99" s="52"/>
      <c r="I99" s="52"/>
    </row>
    <row r="100" spans="3:9" ht="15">
      <c r="C100" s="57" t="s">
        <v>61</v>
      </c>
      <c r="D100" s="52"/>
      <c r="E100" s="52"/>
      <c r="F100" s="58">
        <v>84767343.049999997</v>
      </c>
      <c r="G100" s="52"/>
      <c r="H100" s="52"/>
      <c r="I100" s="52"/>
    </row>
    <row r="101" spans="3:9" ht="15">
      <c r="C101" s="43" t="s">
        <v>62</v>
      </c>
      <c r="D101" s="52"/>
      <c r="E101" s="52"/>
      <c r="F101" s="53">
        <v>48921</v>
      </c>
      <c r="G101" s="52"/>
      <c r="H101" s="52"/>
      <c r="I101" s="52"/>
    </row>
    <row r="102" spans="3:9" ht="36">
      <c r="C102" s="43" t="s">
        <v>63</v>
      </c>
      <c r="D102" s="52"/>
      <c r="E102" s="52"/>
      <c r="F102" s="53">
        <v>43397.84</v>
      </c>
      <c r="G102" s="52"/>
      <c r="H102" s="52"/>
      <c r="I102" s="52"/>
    </row>
    <row r="103" spans="3:9" ht="24">
      <c r="C103" s="43" t="s">
        <v>64</v>
      </c>
      <c r="D103" s="52"/>
      <c r="E103" s="52"/>
      <c r="F103" s="53">
        <v>25388.85</v>
      </c>
      <c r="G103" s="52"/>
      <c r="H103" s="52"/>
      <c r="I103" s="52"/>
    </row>
    <row r="104" spans="3:9" ht="15">
      <c r="C104" s="43" t="s">
        <v>65</v>
      </c>
      <c r="D104" s="52"/>
      <c r="E104" s="52"/>
      <c r="F104" s="53">
        <v>96746.66</v>
      </c>
      <c r="G104" s="52"/>
      <c r="H104" s="52"/>
      <c r="I104" s="52"/>
    </row>
    <row r="105" spans="3:9" ht="15">
      <c r="C105" s="43" t="s">
        <v>66</v>
      </c>
      <c r="D105" s="52"/>
      <c r="E105" s="52"/>
      <c r="F105" s="53">
        <v>76903.23</v>
      </c>
      <c r="G105" s="52"/>
      <c r="H105" s="52"/>
      <c r="I105" s="52"/>
    </row>
    <row r="106" spans="3:9" ht="24">
      <c r="C106" s="43" t="s">
        <v>67</v>
      </c>
      <c r="D106" s="52"/>
      <c r="E106" s="52"/>
      <c r="F106" s="53">
        <v>3096.54</v>
      </c>
      <c r="G106" s="52"/>
      <c r="H106" s="52"/>
      <c r="I106" s="52"/>
    </row>
    <row r="107" spans="3:9" ht="24">
      <c r="C107" s="43" t="s">
        <v>68</v>
      </c>
      <c r="D107" s="52"/>
      <c r="E107" s="52"/>
      <c r="F107" s="53">
        <v>135164.68</v>
      </c>
      <c r="G107" s="52"/>
      <c r="H107" s="52"/>
      <c r="I107" s="52"/>
    </row>
    <row r="108" spans="3:9" ht="15">
      <c r="C108" s="54" t="s">
        <v>17</v>
      </c>
      <c r="D108" s="55"/>
      <c r="E108" s="55"/>
      <c r="F108" s="56">
        <v>90274347.469999999</v>
      </c>
      <c r="G108" s="56">
        <v>90274347.469999999</v>
      </c>
      <c r="H108" s="55"/>
      <c r="I108" s="55"/>
    </row>
    <row r="109" spans="3:9">
      <c r="F109" s="35">
        <f>F108-F100</f>
        <v>5507004.4200000018</v>
      </c>
    </row>
  </sheetData>
  <mergeCells count="33">
    <mergeCell ref="C85:I85"/>
    <mergeCell ref="D87:E87"/>
    <mergeCell ref="F87:G87"/>
    <mergeCell ref="H87:I87"/>
    <mergeCell ref="C88:C89"/>
    <mergeCell ref="D88:D89"/>
    <mergeCell ref="E88:E89"/>
    <mergeCell ref="F88:F89"/>
    <mergeCell ref="G88:G89"/>
    <mergeCell ref="H88:H89"/>
    <mergeCell ref="I88:I89"/>
    <mergeCell ref="C39:I39"/>
    <mergeCell ref="D41:E41"/>
    <mergeCell ref="F41:G41"/>
    <mergeCell ref="H41:I41"/>
    <mergeCell ref="C42:C43"/>
    <mergeCell ref="D42:D43"/>
    <mergeCell ref="E42:E43"/>
    <mergeCell ref="F42:F43"/>
    <mergeCell ref="G42:G43"/>
    <mergeCell ref="H42:H43"/>
    <mergeCell ref="I42:I43"/>
    <mergeCell ref="C2:E2"/>
    <mergeCell ref="C29:I29"/>
    <mergeCell ref="C31:C32"/>
    <mergeCell ref="D31:E31"/>
    <mergeCell ref="F31:G31"/>
    <mergeCell ref="H31:I31"/>
    <mergeCell ref="C66:I66"/>
    <mergeCell ref="C68:C69"/>
    <mergeCell ref="D68:E68"/>
    <mergeCell ref="F68:G68"/>
    <mergeCell ref="H68:I6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Структура 2024</vt:lpstr>
      <vt:lpstr>Структура 2023 г.</vt:lpstr>
      <vt:lpstr>'Структура 2023 г.'!Область_печати</vt:lpstr>
      <vt:lpstr>'Структура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Веснина Анна Ивановна</cp:lastModifiedBy>
  <dcterms:created xsi:type="dcterms:W3CDTF">2018-03-29T03:29:34Z</dcterms:created>
  <dcterms:modified xsi:type="dcterms:W3CDTF">2025-05-20T08:07:50Z</dcterms:modified>
</cp:coreProperties>
</file>