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yul\Desktop\Борисова\сайт\Раскрытие информации\апрель\"/>
    </mc:Choice>
  </mc:AlternateContent>
  <xr:revisionPtr revIDLastSave="0" documentId="8_{8260A66C-4C77-4A95-A13F-5898B49A9B23}" xr6:coauthVersionLast="36" xr6:coauthVersionMax="36" xr10:uidLastSave="{00000000-0000-0000-0000-000000000000}"/>
  <bookViews>
    <workbookView xWindow="120" yWindow="120" windowWidth="19020" windowHeight="12660"/>
  </bookViews>
  <sheets>
    <sheet name="стр.1_9" sheetId="4" r:id="rId1"/>
    <sheet name="стр.10_12" sheetId="5" r:id="rId2"/>
  </sheets>
  <definedNames>
    <definedName name="TABLE" localSheetId="0">стр.1_9!#REF!</definedName>
    <definedName name="TABLE" localSheetId="1">стр.10_12!#REF!</definedName>
    <definedName name="TABLE_2" localSheetId="0">стр.1_9!#REF!</definedName>
    <definedName name="TABLE_2" localSheetId="1">стр.10_12!#REF!</definedName>
    <definedName name="_xlnm.Print_Titles" localSheetId="0">стр.1_9!$33:$33</definedName>
    <definedName name="_xlnm.Print_Titles" localSheetId="1">стр.10_12!$3:$4</definedName>
    <definedName name="_xlnm.Print_Area" localSheetId="0">стр.1_9!$A$1:$DC$133</definedName>
    <definedName name="_xlnm.Print_Area" localSheetId="1">стр.10_12!$A$1:$DA$20</definedName>
  </definedNames>
  <calcPr calcId="191029" fullCalcOnLoad="1"/>
</workbook>
</file>

<file path=xl/calcChain.xml><?xml version="1.0" encoding="utf-8"?>
<calcChain xmlns="http://schemas.openxmlformats.org/spreadsheetml/2006/main">
  <c r="CL108" i="4" l="1"/>
  <c r="BA97" i="4"/>
  <c r="BU108" i="4"/>
  <c r="BA108" i="4"/>
  <c r="CL112" i="4"/>
  <c r="CL111" i="4"/>
  <c r="CL115" i="4"/>
  <c r="CL74" i="4"/>
  <c r="CL67" i="4"/>
  <c r="CL107" i="4"/>
  <c r="CL104" i="4"/>
  <c r="CL103" i="4"/>
  <c r="CL100" i="4"/>
  <c r="CL94" i="4"/>
  <c r="BU111" i="4"/>
  <c r="BU115" i="4"/>
  <c r="BA111" i="4"/>
  <c r="BA115" i="4"/>
  <c r="BU103" i="4"/>
  <c r="BU100" i="4"/>
  <c r="BA103" i="4"/>
  <c r="BA100" i="4"/>
  <c r="CL97" i="4"/>
  <c r="BU97" i="4"/>
  <c r="BA35" i="4"/>
  <c r="BU94" i="4"/>
  <c r="BA94" i="4"/>
  <c r="CL91" i="4"/>
  <c r="CL87" i="4"/>
  <c r="BU91" i="4"/>
  <c r="BA91" i="4"/>
  <c r="CL88" i="4"/>
  <c r="BU88" i="4"/>
  <c r="BA88" i="4"/>
  <c r="BA87" i="4"/>
  <c r="BU40" i="4"/>
  <c r="BU39" i="4"/>
  <c r="BU81" i="4"/>
  <c r="BU80" i="4"/>
  <c r="BA81" i="4"/>
  <c r="BA80" i="4"/>
  <c r="BU74" i="4"/>
  <c r="BU73" i="4"/>
  <c r="BA74" i="4"/>
  <c r="BA73" i="4"/>
  <c r="BU67" i="4"/>
  <c r="BU66" i="4"/>
  <c r="BA67" i="4"/>
  <c r="BA66" i="4"/>
  <c r="BU46" i="4"/>
  <c r="BU45" i="4"/>
  <c r="BA46" i="4"/>
  <c r="BA45" i="4"/>
  <c r="CL81" i="4"/>
  <c r="CL80" i="4"/>
  <c r="CL46" i="4"/>
  <c r="CL45" i="4"/>
  <c r="AI21" i="4"/>
  <c r="AB20" i="4"/>
  <c r="CL66" i="4"/>
  <c r="CL40" i="4"/>
  <c r="CL38" i="4"/>
  <c r="CL37" i="4"/>
  <c r="CL35" i="4"/>
  <c r="CL39" i="4"/>
  <c r="CL73" i="4"/>
  <c r="BU87" i="4"/>
  <c r="BA40" i="4"/>
  <c r="BA38" i="4"/>
  <c r="BA37" i="4"/>
  <c r="BU38" i="4"/>
  <c r="BU37" i="4"/>
  <c r="BU35" i="4"/>
</calcChain>
</file>

<file path=xl/sharedStrings.xml><?xml version="1.0" encoding="utf-8"?>
<sst xmlns="http://schemas.openxmlformats.org/spreadsheetml/2006/main" count="311" uniqueCount="155">
  <si>
    <t>Наименование
показателей</t>
  </si>
  <si>
    <t>Единица измерения</t>
  </si>
  <si>
    <t>Фактические показатели за год, предшествующий базовому периоду</t>
  </si>
  <si>
    <t>Предложения
на расчетный период регулирования</t>
  </si>
  <si>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</si>
  <si>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</si>
  <si>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</si>
  <si>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</si>
  <si>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</si>
  <si>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</si>
  <si>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</si>
  <si>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</si>
  <si>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</si>
  <si>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</si>
  <si>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</si>
  <si>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</si>
  <si>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</si>
  <si>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</si>
  <si>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</si>
  <si>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</si>
  <si>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</si>
  <si>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</si>
  <si>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</si>
  <si>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</si>
  <si>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</si>
  <si>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1.</t>
  </si>
  <si>
    <t>1.1.1.А.</t>
  </si>
  <si>
    <t>1.1.</t>
  </si>
  <si>
    <t>тыс. рублей</t>
  </si>
  <si>
    <t>1.2.</t>
  </si>
  <si>
    <t>1.3.</t>
  </si>
  <si>
    <t>2.</t>
  </si>
  <si>
    <t>2.1.</t>
  </si>
  <si>
    <t>3.</t>
  </si>
  <si>
    <t>3.1.</t>
  </si>
  <si>
    <t>3.2.</t>
  </si>
  <si>
    <t>3.3.</t>
  </si>
  <si>
    <t>тыс. кВт·ч</t>
  </si>
  <si>
    <t>4.</t>
  </si>
  <si>
    <t>в том числе:</t>
  </si>
  <si>
    <t>5.</t>
  </si>
  <si>
    <t>человек</t>
  </si>
  <si>
    <t>тыс. рублей
на человека</t>
  </si>
  <si>
    <t>Реквизиты отраслевого тарифного соглашения (дата утверждения, срок действия)</t>
  </si>
  <si>
    <t>6.</t>
  </si>
  <si>
    <t>7.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</si>
  <si>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</si>
  <si>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</si>
  <si>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</si>
  <si>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</si>
  <si>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</si>
  <si>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</si>
  <si>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</si>
  <si>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</si>
  <si>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</si>
  <si>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</si>
  <si>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</si>
  <si>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</si>
  <si>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</si>
  <si>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</si>
  <si>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</si>
  <si>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</si>
  <si>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</si>
  <si>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</si>
  <si>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</si>
  <si>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</si>
  <si>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</si>
  <si>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</si>
  <si>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</si>
  <si>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</si>
  <si>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</si>
  <si>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</si>
  <si>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</si>
  <si>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</si>
  <si>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</si>
  <si>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</si>
  <si>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</si>
  <si>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</si>
  <si>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</si>
  <si>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</si>
  <si>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</si>
  <si>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</si>
  <si>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</si>
  <si>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</si>
  <si>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</si>
  <si>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</si>
  <si>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тыс. штук</t>
  </si>
  <si>
    <t>с населением и приравненным к нему категориям потребителей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</si>
  <si>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</si>
  <si>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</si>
  <si>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</si>
  <si>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</si>
  <si>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</si>
  <si>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штук</t>
  </si>
  <si>
    <t>по населению и приравненным к нему категориям потребителей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</si>
  <si>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</si>
  <si>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</si>
  <si>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</si>
  <si>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</si>
  <si>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</si>
  <si>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</si>
  <si>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</si>
  <si>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</si>
  <si>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</si>
  <si>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</si>
  <si>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</si>
  <si>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</si>
  <si>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</si>
  <si>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процент</t>
  </si>
  <si>
    <t>Рентабельность продаж (величина прибыли от продаж в каждом рубле выручки)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</si>
  <si>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</si>
  <si>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</si>
  <si>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</si>
  <si>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первое полу-годие</t>
  </si>
  <si>
    <t>второе полу-годие</t>
  </si>
  <si>
    <t>Показатели, утвержденные
на базовый
период *</t>
  </si>
  <si>
    <t>рублей/МВт·ч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</si>
  <si>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</si>
  <si>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</si>
  <si>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</si>
  <si>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</si>
  <si>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</si>
  <si>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</si>
  <si>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</si>
  <si>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</si>
  <si>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</si>
  <si>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</si>
  <si>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t>2021</t>
  </si>
  <si>
    <t>Общество с ограниченной ответственностью "Уральская энергосбытовая компания"</t>
  </si>
  <si>
    <t>ООО "Уралэнергосбыт"</t>
  </si>
  <si>
    <t>454090, г. Челябинск, пр. Ленина, 28д, эт/пом 6/7</t>
  </si>
  <si>
    <t>454080, Челябинская область, г. Челябинск, ул. Энтузиастов, 26а</t>
  </si>
  <si>
    <t>7453313477</t>
  </si>
  <si>
    <t>745301001</t>
  </si>
  <si>
    <t>Батраков Александр Владимирович</t>
  </si>
  <si>
    <t xml:space="preserve">corp@uralsbyt.ru </t>
  </si>
  <si>
    <t>(351) 214-87-65</t>
  </si>
  <si>
    <t>(351) 214-06-90</t>
  </si>
  <si>
    <t>Инвестиционная программа отсутствует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</si>
  <si>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</si>
  <si>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Утвержденная инвестиционная программа отсутствует. В Министерство тарифного регулирования и энергетики Челябинской области направлен проект инвестиционной программы на 2021-2026 гг.</t>
  </si>
  <si>
    <t>Показатели численности персонала и фонда оплаты труда по регулируемым видам деятельности</t>
  </si>
  <si>
    <t>Отраслевое тарифное соглашение в электроэнергетике Российской Федерации на 2019-2021 годы не подписано</t>
  </si>
  <si>
    <t>*Базовый период - год, предшествующий расчётному периоду регулировния</t>
  </si>
  <si>
    <t>Примечание:</t>
  </si>
  <si>
    <t>Показатели, утвержденные
на базовый
период *
(2020 год)</t>
  </si>
  <si>
    <t>Предложения
на расчетный период регулирования
(2021 год)</t>
  </si>
  <si>
    <t>х</t>
  </si>
  <si>
    <t>Среднесписочная численность персонала***</t>
  </si>
  <si>
    <t>Среднемесячная заработная плата на одного работника***</t>
  </si>
  <si>
    <t>Фактические показатели за год, предшествующий базовому периоду
(2019 год)**</t>
  </si>
  <si>
    <t>***В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расходы на оплату труда формируются исходя из установленных постоянных компонентов эталона затрат без выделения численности персонала и среднемесячной заработной платы на одного работника.</t>
  </si>
  <si>
    <t>****указана расчетная предпринимательская прибыль ГП на расчетный период регулирования определенная 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с учетом доли расходов ГП, определяемых методом сравнения аналогов.</t>
  </si>
  <si>
    <t>Чистая прибыль (убыток)****</t>
  </si>
  <si>
    <t>**Данные по 2019 году указаны за 2 полугодие 2019 года. С 01.07.2019 года в соответствии с приказом Министерства энергетики Российской Федерации от 03.06.2019 №557 ООО "Уралэнергосбыт" начал осуществлять деятельность в качестве гарантирующего поставщика.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</si>
</sst>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"/>
    <numFmt numFmtId="179" formatCode="0.00000"/>
  </numFmts>
  <fonts count="1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3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top"/>
    </xf>
    <xf numFmtId="0" fontId="10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175" fontId="12" fillId="2" borderId="0" xfId="0" applyNumberFormat="1" applyFont="1" applyFill="1" applyAlignment="1">
      <alignment horizontal="center" vertical="center"/>
    </xf>
    <xf numFmtId="175" fontId="13" fillId="2" borderId="0" xfId="0" applyNumberFormat="1" applyFont="1" applyFill="1" applyAlignment="1">
      <alignment horizontal="left" vertical="center"/>
    </xf>
    <xf numFmtId="179" fontId="3" fillId="0" borderId="0" xfId="0" applyNumberFormat="1" applyFont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175" fontId="12" fillId="0" borderId="0" xfId="0" applyNumberFormat="1" applyFont="1" applyFill="1" applyAlignment="1">
      <alignment horizontal="left" vertical="center"/>
    </xf>
    <xf numFmtId="175" fontId="12" fillId="0" borderId="0" xfId="0" applyNumberFormat="1" applyFont="1" applyFill="1" applyAlignment="1">
      <alignment horizontal="center" vertical="center"/>
    </xf>
    <xf numFmtId="0" fontId="14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49" fontId="6" fillId="0" borderId="2" xfId="1" applyNumberFormat="1" applyBorder="1" applyAlignment="1" applyProtection="1">
      <alignment horizontal="left"/>
    </xf>
    <xf numFmtId="0" fontId="1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top" wrapText="1"/>
    </xf>
    <xf numFmtId="4" fontId="18" fillId="0" borderId="2" xfId="0" applyNumberFormat="1" applyFont="1" applyFill="1" applyBorder="1" applyAlignment="1">
      <alignment horizontal="center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175" fontId="1" fillId="2" borderId="0" xfId="0" applyNumberFormat="1" applyFont="1" applyFill="1" applyAlignment="1">
      <alignment horizontal="left" vertical="center" wrapText="1"/>
    </xf>
    <xf numFmtId="175" fontId="1" fillId="0" borderId="0" xfId="0" applyNumberFormat="1" applyFont="1" applyFill="1" applyAlignment="1">
      <alignment horizontal="left" vertical="center" wrapText="1"/>
    </xf>
    <xf numFmtId="175" fontId="12" fillId="2" borderId="0" xfId="0" applyNumberFormat="1" applyFont="1" applyFill="1" applyAlignment="1">
      <alignment horizontal="left" vertical="center" wrapText="1"/>
    </xf>
    <xf numFmtId="0" fontId="1" fillId="0" borderId="0" xfId="0" applyNumberFormat="1" applyFont="1" applyBorder="1" applyAlignment="1">
      <alignment horizontal="justify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@ural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33"/>
  <sheetViews>
    <sheetView tabSelected="1" showRuler="0" view="pageBreakPreview" topLeftCell="A67" zoomScale="60" zoomScaleNormal="100" workbookViewId="0">
      <selection activeCell="CL56" sqref="CL56:DB56"/>
    </sheetView>
  </sheetViews>
  <sheetFormatPr defaultColWidth="0.85546875" defaultRowHeight="15.75" x14ac:dyDescent="0.25"/>
  <cols>
    <col min="1" max="25" width="0.85546875" style="1"/>
    <col min="26" max="26" width="2.28515625" style="1" customWidth="1"/>
    <col min="27" max="70" width="0.85546875" style="1"/>
    <col min="71" max="71" width="0.85546875" style="1" customWidth="1"/>
    <col min="72" max="74" width="0.85546875" style="1"/>
    <col min="75" max="75" width="0.85546875" style="1" customWidth="1"/>
    <col min="76" max="87" width="0.85546875" style="1"/>
    <col min="88" max="89" width="0.85546875" style="1" customWidth="1"/>
    <col min="90" max="104" width="0.85546875" style="1"/>
    <col min="105" max="105" width="5.5703125" style="1" customWidth="1"/>
    <col min="106" max="108" width="0.85546875" style="1"/>
    <col min="109" max="109" width="10.85546875" style="21" customWidth="1"/>
    <col min="110" max="110" width="2" style="1" customWidth="1"/>
    <col min="111" max="120" width="0.85546875" style="1"/>
    <col min="121" max="121" width="2" style="1" customWidth="1"/>
    <col min="122" max="136" width="0.85546875" style="1"/>
    <col min="137" max="137" width="0.7109375" style="1" customWidth="1"/>
    <col min="138" max="161" width="0.85546875" style="1" hidden="1" customWidth="1"/>
    <col min="162" max="162" width="2.5703125" style="1" customWidth="1"/>
    <col min="163" max="163" width="1.140625" style="1" customWidth="1"/>
    <col min="164" max="164" width="1.42578125" style="1" customWidth="1"/>
    <col min="165" max="165" width="1.5703125" style="1" customWidth="1"/>
    <col min="166" max="16384" width="0.85546875" style="1"/>
  </cols>
  <sheetData>
    <row r="1" spans="1:109" s="2" customFormat="1" ht="12.75" x14ac:dyDescent="0.2">
      <c r="BR1" s="2" t="s">
        <v>4</v>
      </c>
      <c r="DE1" s="20"/>
    </row>
    <row r="2" spans="1:109" s="2" customFormat="1" ht="39.75" customHeight="1" x14ac:dyDescent="0.2">
      <c r="BR2" s="34" t="s">
        <v>5</v>
      </c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E2" s="20"/>
    </row>
    <row r="3" spans="1:109" ht="3" customHeight="1" x14ac:dyDescent="0.25"/>
    <row r="4" spans="1:109" s="3" customFormat="1" ht="24" customHeight="1" x14ac:dyDescent="0.2">
      <c r="BR4" s="33" t="s">
        <v>6</v>
      </c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E4" s="22"/>
    </row>
    <row r="6" spans="1:109" x14ac:dyDescent="0.25">
      <c r="DB6" s="5"/>
    </row>
    <row r="8" spans="1:109" s="4" customFormat="1" ht="16.5" x14ac:dyDescent="0.25">
      <c r="A8" s="36" t="s">
        <v>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E8" s="23"/>
    </row>
    <row r="9" spans="1:109" s="4" customFormat="1" ht="6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E9" s="23"/>
    </row>
    <row r="10" spans="1:109" s="4" customFormat="1" ht="16.5" x14ac:dyDescent="0.25">
      <c r="A10" s="36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E10" s="23"/>
    </row>
    <row r="11" spans="1:109" s="4" customFormat="1" ht="16.5" x14ac:dyDescent="0.25">
      <c r="AV11" s="6" t="s">
        <v>9</v>
      </c>
      <c r="AW11" s="37" t="s">
        <v>127</v>
      </c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4" t="s">
        <v>10</v>
      </c>
      <c r="DE11" s="23"/>
    </row>
    <row r="12" spans="1:109" s="4" customFormat="1" ht="16.5" x14ac:dyDescent="0.25">
      <c r="A12" s="36" t="s">
        <v>11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E12" s="23"/>
    </row>
    <row r="14" spans="1:109" x14ac:dyDescent="0.25">
      <c r="A14" s="38" t="s">
        <v>128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</row>
    <row r="15" spans="1:109" s="2" customFormat="1" ht="12.75" x14ac:dyDescent="0.2">
      <c r="A15" s="39" t="s">
        <v>12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E15" s="20"/>
    </row>
    <row r="16" spans="1:109" x14ac:dyDescent="0.25">
      <c r="A16" s="38" t="s">
        <v>129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</row>
    <row r="18" spans="1:106" x14ac:dyDescent="0.25">
      <c r="A18" s="32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</row>
    <row r="20" spans="1:106" ht="31.5" customHeight="1" x14ac:dyDescent="0.25">
      <c r="A20" s="1" t="s">
        <v>14</v>
      </c>
      <c r="AB20" s="35" t="str">
        <f>A14</f>
        <v>Общество с ограниченной ответственностью "Уральская энергосбытовая компания"</v>
      </c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</row>
    <row r="21" spans="1:106" x14ac:dyDescent="0.25">
      <c r="A21" s="1" t="s">
        <v>15</v>
      </c>
      <c r="AI21" s="30" t="str">
        <f>A16</f>
        <v>ООО "Уралэнергосбыт"</v>
      </c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</row>
    <row r="22" spans="1:106" x14ac:dyDescent="0.25">
      <c r="A22" s="1" t="s">
        <v>16</v>
      </c>
      <c r="Y22" s="28" t="s">
        <v>130</v>
      </c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</row>
    <row r="23" spans="1:106" x14ac:dyDescent="0.25">
      <c r="A23" s="1" t="s">
        <v>17</v>
      </c>
      <c r="Y23" s="29" t="s">
        <v>131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 x14ac:dyDescent="0.25">
      <c r="A24" s="1" t="s">
        <v>18</v>
      </c>
      <c r="I24" s="28" t="s">
        <v>132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</row>
    <row r="25" spans="1:106" x14ac:dyDescent="0.25">
      <c r="A25" s="1" t="s">
        <v>19</v>
      </c>
      <c r="I25" s="28" t="s">
        <v>133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</row>
    <row r="26" spans="1:106" x14ac:dyDescent="0.25">
      <c r="A26" s="1" t="s">
        <v>20</v>
      </c>
      <c r="AA26" s="30" t="s">
        <v>134</v>
      </c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</row>
    <row r="27" spans="1:106" x14ac:dyDescent="0.25">
      <c r="A27" s="1" t="s">
        <v>21</v>
      </c>
      <c r="AG27" s="31" t="s">
        <v>135</v>
      </c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 x14ac:dyDescent="0.25">
      <c r="A28" s="1" t="s">
        <v>22</v>
      </c>
      <c r="AA28" s="28" t="s">
        <v>137</v>
      </c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</row>
    <row r="29" spans="1:106" x14ac:dyDescent="0.25">
      <c r="A29" s="1" t="s">
        <v>23</v>
      </c>
      <c r="I29" s="28" t="s">
        <v>136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</row>
    <row r="31" spans="1:106" x14ac:dyDescent="0.25">
      <c r="A31" s="32" t="s">
        <v>24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</row>
    <row r="33" spans="1:165" s="2" customFormat="1" ht="66.95" customHeight="1" x14ac:dyDescent="0.2">
      <c r="A33" s="25" t="s">
        <v>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6"/>
      <c r="AK33" s="27" t="s">
        <v>1</v>
      </c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6"/>
      <c r="BA33" s="27" t="s">
        <v>150</v>
      </c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6"/>
      <c r="BU33" s="27" t="s">
        <v>145</v>
      </c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6"/>
      <c r="CL33" s="27" t="s">
        <v>146</v>
      </c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E33" s="20"/>
    </row>
    <row r="34" spans="1:165" s="2" customFormat="1" ht="15" x14ac:dyDescent="0.25">
      <c r="A34" s="44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E34" s="20"/>
    </row>
    <row r="35" spans="1:165" s="2" customFormat="1" ht="32.25" customHeight="1" x14ac:dyDescent="0.2">
      <c r="A35" s="45" t="s">
        <v>25</v>
      </c>
      <c r="B35" s="45"/>
      <c r="C35" s="45"/>
      <c r="D35" s="45"/>
      <c r="E35" s="45"/>
      <c r="F35" s="45"/>
      <c r="G35" s="45"/>
      <c r="H35" s="45"/>
      <c r="I35" s="46" t="s">
        <v>47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7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2"/>
      <c r="BA35" s="40">
        <f>BA37+BA87+BA97</f>
        <v>6156702.9672999997</v>
      </c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2"/>
      <c r="BU35" s="40">
        <f>BU37+BU87+BU97</f>
        <v>12704792.999999998</v>
      </c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2"/>
      <c r="CL35" s="40">
        <f>CL37+CL87+CL97</f>
        <v>12435536.614</v>
      </c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E35" s="20"/>
    </row>
    <row r="36" spans="1:165" s="2" customFormat="1" ht="15" customHeight="1" x14ac:dyDescent="0.2">
      <c r="A36" s="45"/>
      <c r="B36" s="45"/>
      <c r="C36" s="45"/>
      <c r="D36" s="45"/>
      <c r="E36" s="45"/>
      <c r="F36" s="45"/>
      <c r="G36" s="45"/>
      <c r="H36" s="45"/>
      <c r="I36" s="46" t="s">
        <v>39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2"/>
      <c r="BA36" s="40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2"/>
      <c r="BU36" s="47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2"/>
      <c r="CL36" s="47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E36" s="20"/>
    </row>
    <row r="37" spans="1:165" s="2" customFormat="1" ht="40.5" customHeight="1" x14ac:dyDescent="0.2">
      <c r="A37" s="45" t="s">
        <v>27</v>
      </c>
      <c r="B37" s="45"/>
      <c r="C37" s="45"/>
      <c r="D37" s="45"/>
      <c r="E37" s="45"/>
      <c r="F37" s="45"/>
      <c r="G37" s="45"/>
      <c r="H37" s="45"/>
      <c r="I37" s="46" t="s">
        <v>48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7" t="s">
        <v>37</v>
      </c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2"/>
      <c r="BA37" s="40">
        <f>BA38+BA41</f>
        <v>1701527.7</v>
      </c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2"/>
      <c r="BU37" s="40">
        <f>BU38+BU41</f>
        <v>3683793.5999999996</v>
      </c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2"/>
      <c r="CL37" s="40">
        <f>CL38+CL41</f>
        <v>3711322</v>
      </c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E37" s="20"/>
    </row>
    <row r="38" spans="1:165" s="2" customFormat="1" ht="18" customHeight="1" x14ac:dyDescent="0.2">
      <c r="A38" s="45" t="s">
        <v>49</v>
      </c>
      <c r="B38" s="45"/>
      <c r="C38" s="45"/>
      <c r="D38" s="45"/>
      <c r="E38" s="45"/>
      <c r="F38" s="45"/>
      <c r="G38" s="45"/>
      <c r="H38" s="45"/>
      <c r="I38" s="46" t="s">
        <v>50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7" t="s">
        <v>37</v>
      </c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2"/>
      <c r="BA38" s="40">
        <f>BA39+BA40</f>
        <v>1701527.7</v>
      </c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2"/>
      <c r="BU38" s="40">
        <f>BU39+BU40</f>
        <v>3683793.5999999996</v>
      </c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2"/>
      <c r="CL38" s="48">
        <f>CL39+CL40</f>
        <v>3711322</v>
      </c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E38" s="20"/>
    </row>
    <row r="39" spans="1:165" s="2" customFormat="1" ht="15" customHeight="1" x14ac:dyDescent="0.2">
      <c r="A39" s="45"/>
      <c r="B39" s="45"/>
      <c r="C39" s="45"/>
      <c r="D39" s="45"/>
      <c r="E39" s="45"/>
      <c r="F39" s="45"/>
      <c r="G39" s="45"/>
      <c r="H39" s="45"/>
      <c r="I39" s="46" t="s">
        <v>51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7" t="s">
        <v>37</v>
      </c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2"/>
      <c r="BA39" s="40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2"/>
      <c r="BU39" s="40">
        <f>BU47+BU68+BU75+BU82</f>
        <v>1968890.6</v>
      </c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2"/>
      <c r="CL39" s="48">
        <f>CL47+CL68+CL75+CL82</f>
        <v>1933024</v>
      </c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E39" s="20"/>
    </row>
    <row r="40" spans="1:165" s="2" customFormat="1" ht="15" customHeight="1" x14ac:dyDescent="0.2">
      <c r="A40" s="45"/>
      <c r="B40" s="45"/>
      <c r="C40" s="45"/>
      <c r="D40" s="45"/>
      <c r="E40" s="45"/>
      <c r="F40" s="45"/>
      <c r="G40" s="45"/>
      <c r="H40" s="45"/>
      <c r="I40" s="46" t="s">
        <v>52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7" t="s">
        <v>37</v>
      </c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2"/>
      <c r="BA40" s="40">
        <f>BA45+BA66+BA73+BA80</f>
        <v>1701527.7</v>
      </c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2"/>
      <c r="BU40" s="40">
        <f>BU48+BU69+BU76+BU83</f>
        <v>1714902.9999999998</v>
      </c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2"/>
      <c r="CL40" s="48">
        <f>CL48+CL69+CL76+CL83</f>
        <v>1778298.0000000002</v>
      </c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E40" s="20"/>
      <c r="FG40" s="12"/>
      <c r="FH40" s="12"/>
      <c r="FI40" s="12"/>
    </row>
    <row r="41" spans="1:165" s="2" customFormat="1" ht="15" customHeight="1" x14ac:dyDescent="0.2">
      <c r="A41" s="45" t="s">
        <v>53</v>
      </c>
      <c r="B41" s="45"/>
      <c r="C41" s="45"/>
      <c r="D41" s="45"/>
      <c r="E41" s="45"/>
      <c r="F41" s="45"/>
      <c r="G41" s="45"/>
      <c r="H41" s="45"/>
      <c r="I41" s="46" t="s">
        <v>54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7" t="s">
        <v>37</v>
      </c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2"/>
      <c r="BA41" s="47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2"/>
      <c r="BU41" s="47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2"/>
      <c r="CL41" s="48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E41" s="20"/>
      <c r="FG41" s="12"/>
      <c r="FH41" s="12"/>
      <c r="FI41" s="12"/>
    </row>
    <row r="42" spans="1:165" s="2" customFormat="1" ht="15" customHeight="1" x14ac:dyDescent="0.2">
      <c r="A42" s="45"/>
      <c r="B42" s="45"/>
      <c r="C42" s="45"/>
      <c r="D42" s="45"/>
      <c r="E42" s="45"/>
      <c r="F42" s="45"/>
      <c r="G42" s="45"/>
      <c r="H42" s="45"/>
      <c r="I42" s="46" t="s">
        <v>51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7" t="s">
        <v>37</v>
      </c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2"/>
      <c r="BA42" s="47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2"/>
      <c r="BU42" s="47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2"/>
      <c r="CL42" s="48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E42" s="20"/>
      <c r="FG42" s="12"/>
      <c r="FH42" s="12"/>
      <c r="FI42" s="12"/>
    </row>
    <row r="43" spans="1:165" s="2" customFormat="1" ht="15" customHeight="1" x14ac:dyDescent="0.2">
      <c r="A43" s="45"/>
      <c r="B43" s="45"/>
      <c r="C43" s="45"/>
      <c r="D43" s="45"/>
      <c r="E43" s="45"/>
      <c r="F43" s="45"/>
      <c r="G43" s="45"/>
      <c r="H43" s="45"/>
      <c r="I43" s="46" t="s">
        <v>52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7" t="s">
        <v>37</v>
      </c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2"/>
      <c r="BA43" s="47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2"/>
      <c r="BU43" s="47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2"/>
      <c r="CL43" s="48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E43" s="20"/>
    </row>
    <row r="44" spans="1:165" s="2" customFormat="1" ht="15" customHeight="1" x14ac:dyDescent="0.2">
      <c r="A44" s="45"/>
      <c r="B44" s="45"/>
      <c r="C44" s="45"/>
      <c r="D44" s="45"/>
      <c r="E44" s="45"/>
      <c r="F44" s="45"/>
      <c r="G44" s="45"/>
      <c r="H44" s="45"/>
      <c r="I44" s="46" t="s">
        <v>39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7" t="s">
        <v>37</v>
      </c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2"/>
      <c r="BA44" s="47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2"/>
      <c r="BU44" s="47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2"/>
      <c r="CL44" s="48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E44" s="20"/>
    </row>
    <row r="45" spans="1:165" s="2" customFormat="1" ht="104.25" customHeight="1" x14ac:dyDescent="0.2">
      <c r="A45" s="45" t="s">
        <v>55</v>
      </c>
      <c r="B45" s="45"/>
      <c r="C45" s="45"/>
      <c r="D45" s="45"/>
      <c r="E45" s="45"/>
      <c r="F45" s="45"/>
      <c r="G45" s="45"/>
      <c r="H45" s="45"/>
      <c r="I45" s="46" t="s">
        <v>56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7" t="s">
        <v>37</v>
      </c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2"/>
      <c r="BA45" s="40">
        <f>BA46+BA49</f>
        <v>584108.5</v>
      </c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2"/>
      <c r="BU45" s="40">
        <f>BU46+BU49</f>
        <v>1202254.8999999999</v>
      </c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2"/>
      <c r="CL45" s="48">
        <f>CL46+CL49</f>
        <v>1211926.8066507792</v>
      </c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E45" s="24"/>
    </row>
    <row r="46" spans="1:165" s="2" customFormat="1" ht="16.5" customHeight="1" x14ac:dyDescent="0.2">
      <c r="A46" s="45" t="s">
        <v>26</v>
      </c>
      <c r="B46" s="45"/>
      <c r="C46" s="45"/>
      <c r="D46" s="45"/>
      <c r="E46" s="45"/>
      <c r="F46" s="45"/>
      <c r="G46" s="45"/>
      <c r="H46" s="45"/>
      <c r="I46" s="46" t="s">
        <v>50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7" t="s">
        <v>37</v>
      </c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2"/>
      <c r="BA46" s="40">
        <f>BA47+BA48</f>
        <v>584108.5</v>
      </c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2"/>
      <c r="BU46" s="40">
        <f>BU47+BU48</f>
        <v>1202254.8999999999</v>
      </c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2"/>
      <c r="CL46" s="48">
        <f>CL47+CL48</f>
        <v>1211926.8066507792</v>
      </c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E46" s="24"/>
    </row>
    <row r="47" spans="1:165" s="2" customFormat="1" ht="15" customHeight="1" x14ac:dyDescent="0.2">
      <c r="A47" s="45"/>
      <c r="B47" s="45"/>
      <c r="C47" s="45"/>
      <c r="D47" s="45"/>
      <c r="E47" s="45"/>
      <c r="F47" s="45"/>
      <c r="G47" s="45"/>
      <c r="H47" s="45"/>
      <c r="I47" s="46" t="s">
        <v>51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7" t="s">
        <v>37</v>
      </c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2"/>
      <c r="BA47" s="47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2"/>
      <c r="BU47" s="40">
        <v>630112.5</v>
      </c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8">
        <v>618633.95823008125</v>
      </c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E47" s="20"/>
    </row>
    <row r="48" spans="1:165" s="2" customFormat="1" ht="15" customHeight="1" x14ac:dyDescent="0.2">
      <c r="A48" s="45"/>
      <c r="B48" s="45"/>
      <c r="C48" s="45"/>
      <c r="D48" s="45"/>
      <c r="E48" s="45"/>
      <c r="F48" s="45"/>
      <c r="G48" s="45"/>
      <c r="H48" s="45"/>
      <c r="I48" s="46" t="s">
        <v>52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7" t="s">
        <v>37</v>
      </c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2"/>
      <c r="BA48" s="40">
        <v>584108.5</v>
      </c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50"/>
      <c r="BU48" s="40">
        <v>572142.4</v>
      </c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8">
        <v>593292.84842069796</v>
      </c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E48" s="20"/>
    </row>
    <row r="49" spans="1:109" s="2" customFormat="1" ht="15" customHeight="1" x14ac:dyDescent="0.2">
      <c r="A49" s="45" t="s">
        <v>57</v>
      </c>
      <c r="B49" s="45"/>
      <c r="C49" s="45"/>
      <c r="D49" s="45"/>
      <c r="E49" s="45"/>
      <c r="F49" s="45"/>
      <c r="G49" s="45"/>
      <c r="H49" s="45"/>
      <c r="I49" s="46" t="s">
        <v>54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7" t="s">
        <v>37</v>
      </c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2"/>
      <c r="BA49" s="47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2"/>
      <c r="BU49" s="47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2"/>
      <c r="CL49" s="51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E49" s="24"/>
    </row>
    <row r="50" spans="1:109" s="2" customFormat="1" ht="15" customHeight="1" x14ac:dyDescent="0.2">
      <c r="A50" s="45"/>
      <c r="B50" s="45"/>
      <c r="C50" s="45"/>
      <c r="D50" s="45"/>
      <c r="E50" s="45"/>
      <c r="F50" s="45"/>
      <c r="G50" s="45"/>
      <c r="H50" s="45"/>
      <c r="I50" s="46" t="s">
        <v>51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7" t="s">
        <v>37</v>
      </c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2"/>
      <c r="BA50" s="47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2"/>
      <c r="BU50" s="47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2"/>
      <c r="CL50" s="51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E50" s="24"/>
    </row>
    <row r="51" spans="1:109" s="2" customFormat="1" ht="15" customHeight="1" x14ac:dyDescent="0.2">
      <c r="A51" s="45"/>
      <c r="B51" s="45"/>
      <c r="C51" s="45"/>
      <c r="D51" s="45"/>
      <c r="E51" s="45"/>
      <c r="F51" s="45"/>
      <c r="G51" s="45"/>
      <c r="H51" s="45"/>
      <c r="I51" s="46" t="s">
        <v>52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7" t="s">
        <v>37</v>
      </c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2"/>
      <c r="BA51" s="47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2"/>
      <c r="BU51" s="47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2"/>
      <c r="CL51" s="51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E51" s="20"/>
    </row>
    <row r="52" spans="1:109" s="2" customFormat="1" ht="81" customHeight="1" x14ac:dyDescent="0.2">
      <c r="A52" s="45" t="s">
        <v>58</v>
      </c>
      <c r="B52" s="45"/>
      <c r="C52" s="45"/>
      <c r="D52" s="45"/>
      <c r="E52" s="45"/>
      <c r="F52" s="45"/>
      <c r="G52" s="45"/>
      <c r="H52" s="45"/>
      <c r="I52" s="46" t="s">
        <v>59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7" t="s">
        <v>37</v>
      </c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2"/>
      <c r="BA52" s="51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3"/>
      <c r="BU52" s="51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3"/>
      <c r="CL52" s="48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E52" s="20"/>
    </row>
    <row r="53" spans="1:109" s="2" customFormat="1" ht="15" customHeight="1" x14ac:dyDescent="0.2">
      <c r="A53" s="45" t="s">
        <v>60</v>
      </c>
      <c r="B53" s="45"/>
      <c r="C53" s="45"/>
      <c r="D53" s="45"/>
      <c r="E53" s="45"/>
      <c r="F53" s="45"/>
      <c r="G53" s="45"/>
      <c r="H53" s="45"/>
      <c r="I53" s="46" t="s">
        <v>50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7" t="s">
        <v>37</v>
      </c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2"/>
      <c r="BA53" s="51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3"/>
      <c r="BU53" s="51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3"/>
      <c r="CL53" s="48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E53" s="20"/>
    </row>
    <row r="54" spans="1:109" s="2" customFormat="1" ht="15" customHeight="1" x14ac:dyDescent="0.2">
      <c r="A54" s="45"/>
      <c r="B54" s="45"/>
      <c r="C54" s="45"/>
      <c r="D54" s="45"/>
      <c r="E54" s="45"/>
      <c r="F54" s="45"/>
      <c r="G54" s="45"/>
      <c r="H54" s="45"/>
      <c r="I54" s="46" t="s">
        <v>51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7" t="s">
        <v>37</v>
      </c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2"/>
      <c r="BA54" s="51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3"/>
      <c r="BU54" s="51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3"/>
      <c r="CL54" s="48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E54" s="20"/>
    </row>
    <row r="55" spans="1:109" s="2" customFormat="1" ht="15" customHeight="1" x14ac:dyDescent="0.2">
      <c r="A55" s="45"/>
      <c r="B55" s="45"/>
      <c r="C55" s="45"/>
      <c r="D55" s="45"/>
      <c r="E55" s="45"/>
      <c r="F55" s="45"/>
      <c r="G55" s="45"/>
      <c r="H55" s="45"/>
      <c r="I55" s="46" t="s">
        <v>52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7" t="s">
        <v>37</v>
      </c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2"/>
      <c r="BA55" s="51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3"/>
      <c r="BU55" s="51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3"/>
      <c r="CL55" s="48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E55" s="20"/>
    </row>
    <row r="56" spans="1:109" s="2" customFormat="1" ht="15" customHeight="1" x14ac:dyDescent="0.2">
      <c r="A56" s="45" t="s">
        <v>61</v>
      </c>
      <c r="B56" s="45"/>
      <c r="C56" s="45"/>
      <c r="D56" s="45"/>
      <c r="E56" s="45"/>
      <c r="F56" s="45"/>
      <c r="G56" s="45"/>
      <c r="H56" s="45"/>
      <c r="I56" s="46" t="s">
        <v>54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7" t="s">
        <v>37</v>
      </c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2"/>
      <c r="BA56" s="51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3"/>
      <c r="BU56" s="51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3"/>
      <c r="CL56" s="48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E56" s="20"/>
    </row>
    <row r="57" spans="1:109" s="2" customFormat="1" ht="15" customHeight="1" x14ac:dyDescent="0.2">
      <c r="A57" s="45"/>
      <c r="B57" s="45"/>
      <c r="C57" s="45"/>
      <c r="D57" s="45"/>
      <c r="E57" s="45"/>
      <c r="F57" s="45"/>
      <c r="G57" s="45"/>
      <c r="H57" s="45"/>
      <c r="I57" s="46" t="s">
        <v>51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7" t="s">
        <v>37</v>
      </c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2"/>
      <c r="BA57" s="51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3"/>
      <c r="BU57" s="51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3"/>
      <c r="CL57" s="48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E57" s="20"/>
    </row>
    <row r="58" spans="1:109" s="2" customFormat="1" ht="15" customHeight="1" x14ac:dyDescent="0.2">
      <c r="A58" s="45"/>
      <c r="B58" s="45"/>
      <c r="C58" s="45"/>
      <c r="D58" s="45"/>
      <c r="E58" s="45"/>
      <c r="F58" s="45"/>
      <c r="G58" s="45"/>
      <c r="H58" s="45"/>
      <c r="I58" s="46" t="s">
        <v>52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7" t="s">
        <v>37</v>
      </c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2"/>
      <c r="BA58" s="51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3"/>
      <c r="BU58" s="51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3"/>
      <c r="CL58" s="48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E58" s="20"/>
    </row>
    <row r="59" spans="1:109" s="2" customFormat="1" ht="93" customHeight="1" x14ac:dyDescent="0.2">
      <c r="A59" s="45" t="s">
        <v>62</v>
      </c>
      <c r="B59" s="45"/>
      <c r="C59" s="45"/>
      <c r="D59" s="45"/>
      <c r="E59" s="45"/>
      <c r="F59" s="45"/>
      <c r="G59" s="45"/>
      <c r="H59" s="45"/>
      <c r="I59" s="46" t="s">
        <v>63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7" t="s">
        <v>37</v>
      </c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2"/>
      <c r="BA59" s="51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3"/>
      <c r="BU59" s="51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3"/>
      <c r="CL59" s="48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E59" s="20"/>
    </row>
    <row r="60" spans="1:109" s="2" customFormat="1" ht="15" customHeight="1" x14ac:dyDescent="0.2">
      <c r="A60" s="45" t="s">
        <v>64</v>
      </c>
      <c r="B60" s="45"/>
      <c r="C60" s="45"/>
      <c r="D60" s="45"/>
      <c r="E60" s="45"/>
      <c r="F60" s="45"/>
      <c r="G60" s="45"/>
      <c r="H60" s="45"/>
      <c r="I60" s="46" t="s">
        <v>50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7" t="s">
        <v>37</v>
      </c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2"/>
      <c r="BA60" s="47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2"/>
      <c r="BU60" s="47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2"/>
      <c r="CL60" s="48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E60" s="20"/>
    </row>
    <row r="61" spans="1:109" s="2" customFormat="1" ht="15" customHeight="1" x14ac:dyDescent="0.2">
      <c r="A61" s="45"/>
      <c r="B61" s="45"/>
      <c r="C61" s="45"/>
      <c r="D61" s="45"/>
      <c r="E61" s="45"/>
      <c r="F61" s="45"/>
      <c r="G61" s="45"/>
      <c r="H61" s="45"/>
      <c r="I61" s="46" t="s">
        <v>51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7" t="s">
        <v>37</v>
      </c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2"/>
      <c r="BA61" s="47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2"/>
      <c r="BU61" s="47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2"/>
      <c r="CL61" s="48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E61" s="20"/>
    </row>
    <row r="62" spans="1:109" s="2" customFormat="1" ht="15" customHeight="1" x14ac:dyDescent="0.2">
      <c r="A62" s="45"/>
      <c r="B62" s="45"/>
      <c r="C62" s="45"/>
      <c r="D62" s="45"/>
      <c r="E62" s="45"/>
      <c r="F62" s="45"/>
      <c r="G62" s="45"/>
      <c r="H62" s="45"/>
      <c r="I62" s="46" t="s">
        <v>52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7" t="s">
        <v>37</v>
      </c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2"/>
      <c r="BA62" s="47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2"/>
      <c r="BU62" s="47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2"/>
      <c r="CL62" s="48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E62" s="20"/>
    </row>
    <row r="63" spans="1:109" s="2" customFormat="1" ht="15" customHeight="1" x14ac:dyDescent="0.2">
      <c r="A63" s="45" t="s">
        <v>65</v>
      </c>
      <c r="B63" s="45"/>
      <c r="C63" s="45"/>
      <c r="D63" s="45"/>
      <c r="E63" s="45"/>
      <c r="F63" s="45"/>
      <c r="G63" s="45"/>
      <c r="H63" s="45"/>
      <c r="I63" s="46" t="s">
        <v>54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7" t="s">
        <v>37</v>
      </c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2"/>
      <c r="BA63" s="47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2"/>
      <c r="BU63" s="47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2"/>
      <c r="CL63" s="48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E63" s="20"/>
    </row>
    <row r="64" spans="1:109" s="2" customFormat="1" ht="15" customHeight="1" x14ac:dyDescent="0.2">
      <c r="A64" s="45"/>
      <c r="B64" s="45"/>
      <c r="C64" s="45"/>
      <c r="D64" s="45"/>
      <c r="E64" s="45"/>
      <c r="F64" s="45"/>
      <c r="G64" s="45"/>
      <c r="H64" s="45"/>
      <c r="I64" s="46" t="s">
        <v>51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7" t="s">
        <v>37</v>
      </c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2"/>
      <c r="BA64" s="47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2"/>
      <c r="BU64" s="47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2"/>
      <c r="CL64" s="48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E64" s="20"/>
    </row>
    <row r="65" spans="1:109" s="2" customFormat="1" ht="15" customHeight="1" x14ac:dyDescent="0.2">
      <c r="A65" s="45"/>
      <c r="B65" s="45"/>
      <c r="C65" s="45"/>
      <c r="D65" s="45"/>
      <c r="E65" s="45"/>
      <c r="F65" s="45"/>
      <c r="G65" s="45"/>
      <c r="H65" s="45"/>
      <c r="I65" s="46" t="s">
        <v>52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7" t="s">
        <v>37</v>
      </c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2"/>
      <c r="BA65" s="47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2"/>
      <c r="BU65" s="47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2"/>
      <c r="CL65" s="48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E65" s="20"/>
    </row>
    <row r="66" spans="1:109" s="2" customFormat="1" ht="108" customHeight="1" x14ac:dyDescent="0.2">
      <c r="A66" s="45" t="s">
        <v>66</v>
      </c>
      <c r="B66" s="45"/>
      <c r="C66" s="45"/>
      <c r="D66" s="45"/>
      <c r="E66" s="45"/>
      <c r="F66" s="45"/>
      <c r="G66" s="45"/>
      <c r="H66" s="45"/>
      <c r="I66" s="46" t="s">
        <v>67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7" t="s">
        <v>37</v>
      </c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2"/>
      <c r="BA66" s="40">
        <f>BA67+BA70</f>
        <v>585463.19999999995</v>
      </c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2"/>
      <c r="BU66" s="40">
        <f>BU67+BU70</f>
        <v>1301055.2056166697</v>
      </c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8">
        <f>CL67+CL70</f>
        <v>1277850.0200951241</v>
      </c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E66" s="20"/>
    </row>
    <row r="67" spans="1:109" s="2" customFormat="1" ht="17.25" customHeight="1" x14ac:dyDescent="0.2">
      <c r="A67" s="45" t="s">
        <v>68</v>
      </c>
      <c r="B67" s="45"/>
      <c r="C67" s="45"/>
      <c r="D67" s="45"/>
      <c r="E67" s="45"/>
      <c r="F67" s="45"/>
      <c r="G67" s="45"/>
      <c r="H67" s="45"/>
      <c r="I67" s="46" t="s">
        <v>50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7" t="s">
        <v>37</v>
      </c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2"/>
      <c r="BA67" s="40">
        <f>BA68+BA69</f>
        <v>585463.19999999995</v>
      </c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2"/>
      <c r="BU67" s="48">
        <f>BU68+BU69</f>
        <v>1301055.2056166697</v>
      </c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8">
        <f>CL68+CL69</f>
        <v>1277850.0200951241</v>
      </c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E67" s="20"/>
    </row>
    <row r="68" spans="1:109" s="2" customFormat="1" ht="15" customHeight="1" x14ac:dyDescent="0.2">
      <c r="A68" s="45"/>
      <c r="B68" s="45"/>
      <c r="C68" s="45"/>
      <c r="D68" s="45"/>
      <c r="E68" s="45"/>
      <c r="F68" s="45"/>
      <c r="G68" s="45"/>
      <c r="H68" s="45"/>
      <c r="I68" s="46" t="s">
        <v>51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7" t="s">
        <v>37</v>
      </c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2"/>
      <c r="BA68" s="47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2"/>
      <c r="BU68" s="40">
        <v>706081.91023063497</v>
      </c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8">
        <v>646364.42882098199</v>
      </c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E68" s="24"/>
    </row>
    <row r="69" spans="1:109" s="2" customFormat="1" ht="15" customHeight="1" x14ac:dyDescent="0.2">
      <c r="A69" s="45"/>
      <c r="B69" s="45"/>
      <c r="C69" s="45"/>
      <c r="D69" s="45"/>
      <c r="E69" s="45"/>
      <c r="F69" s="45"/>
      <c r="G69" s="45"/>
      <c r="H69" s="45"/>
      <c r="I69" s="46" t="s">
        <v>52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7" t="s">
        <v>37</v>
      </c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2"/>
      <c r="BA69" s="40">
        <v>585463.19999999995</v>
      </c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50"/>
      <c r="BU69" s="40">
        <v>594973.29538603465</v>
      </c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8">
        <v>631485.59127414215</v>
      </c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E69" s="24"/>
    </row>
    <row r="70" spans="1:109" s="2" customFormat="1" ht="15" customHeight="1" x14ac:dyDescent="0.2">
      <c r="A70" s="45" t="s">
        <v>69</v>
      </c>
      <c r="B70" s="45"/>
      <c r="C70" s="45"/>
      <c r="D70" s="45"/>
      <c r="E70" s="45"/>
      <c r="F70" s="45"/>
      <c r="G70" s="45"/>
      <c r="H70" s="45"/>
      <c r="I70" s="46" t="s">
        <v>54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7" t="s">
        <v>37</v>
      </c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2"/>
      <c r="BA70" s="47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2"/>
      <c r="BU70" s="47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2"/>
      <c r="CL70" s="48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E70" s="20"/>
    </row>
    <row r="71" spans="1:109" s="2" customFormat="1" ht="15" customHeight="1" x14ac:dyDescent="0.2">
      <c r="A71" s="45"/>
      <c r="B71" s="45"/>
      <c r="C71" s="45"/>
      <c r="D71" s="45"/>
      <c r="E71" s="45"/>
      <c r="F71" s="45"/>
      <c r="G71" s="45"/>
      <c r="H71" s="45"/>
      <c r="I71" s="46" t="s">
        <v>51</v>
      </c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7" t="s">
        <v>37</v>
      </c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2"/>
      <c r="BA71" s="47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2"/>
      <c r="BU71" s="47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2"/>
      <c r="CL71" s="48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E71" s="20"/>
    </row>
    <row r="72" spans="1:109" s="2" customFormat="1" ht="15" customHeight="1" x14ac:dyDescent="0.2">
      <c r="A72" s="45"/>
      <c r="B72" s="45"/>
      <c r="C72" s="45"/>
      <c r="D72" s="45"/>
      <c r="E72" s="45"/>
      <c r="F72" s="45"/>
      <c r="G72" s="45"/>
      <c r="H72" s="45"/>
      <c r="I72" s="46" t="s">
        <v>52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7" t="s">
        <v>37</v>
      </c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2"/>
      <c r="BA72" s="47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2"/>
      <c r="BU72" s="47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2"/>
      <c r="CL72" s="48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E72" s="20"/>
    </row>
    <row r="73" spans="1:109" s="2" customFormat="1" ht="27.75" customHeight="1" x14ac:dyDescent="0.2">
      <c r="A73" s="45" t="s">
        <v>70</v>
      </c>
      <c r="B73" s="45"/>
      <c r="C73" s="45"/>
      <c r="D73" s="45"/>
      <c r="E73" s="45"/>
      <c r="F73" s="45"/>
      <c r="G73" s="45"/>
      <c r="H73" s="45"/>
      <c r="I73" s="46" t="s">
        <v>71</v>
      </c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7" t="s">
        <v>37</v>
      </c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2"/>
      <c r="BA73" s="40">
        <f>BA74+BA77</f>
        <v>407617</v>
      </c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50"/>
      <c r="BU73" s="40">
        <f>BU74+BU77</f>
        <v>947751.49438333022</v>
      </c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8">
        <f>CL74+CL77</f>
        <v>986740.85324012418</v>
      </c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E73" s="20"/>
    </row>
    <row r="74" spans="1:109" s="2" customFormat="1" ht="16.5" customHeight="1" x14ac:dyDescent="0.2">
      <c r="A74" s="45" t="s">
        <v>72</v>
      </c>
      <c r="B74" s="45"/>
      <c r="C74" s="45"/>
      <c r="D74" s="45"/>
      <c r="E74" s="45"/>
      <c r="F74" s="45"/>
      <c r="G74" s="45"/>
      <c r="H74" s="45"/>
      <c r="I74" s="46" t="s">
        <v>50</v>
      </c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7" t="s">
        <v>37</v>
      </c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2"/>
      <c r="BA74" s="40">
        <f>BA75+BA76</f>
        <v>407617</v>
      </c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50"/>
      <c r="BU74" s="48">
        <f>BU75+BU76</f>
        <v>947751.49438333022</v>
      </c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8">
        <f>CL75+CL76</f>
        <v>986740.85324012418</v>
      </c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E74" s="20"/>
    </row>
    <row r="75" spans="1:109" s="2" customFormat="1" ht="15" customHeight="1" x14ac:dyDescent="0.2">
      <c r="A75" s="45"/>
      <c r="B75" s="45"/>
      <c r="C75" s="45"/>
      <c r="D75" s="45"/>
      <c r="E75" s="45"/>
      <c r="F75" s="45"/>
      <c r="G75" s="45"/>
      <c r="H75" s="45"/>
      <c r="I75" s="46" t="s">
        <v>51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7" t="s">
        <v>37</v>
      </c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2"/>
      <c r="BA75" s="40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50"/>
      <c r="BU75" s="40">
        <v>514344.18976936518</v>
      </c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8">
        <v>551829.59045383241</v>
      </c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E75" s="20"/>
    </row>
    <row r="76" spans="1:109" s="2" customFormat="1" ht="15" customHeight="1" x14ac:dyDescent="0.2">
      <c r="A76" s="45"/>
      <c r="B76" s="45"/>
      <c r="C76" s="45"/>
      <c r="D76" s="45"/>
      <c r="E76" s="45"/>
      <c r="F76" s="45"/>
      <c r="G76" s="45"/>
      <c r="H76" s="45"/>
      <c r="I76" s="46" t="s">
        <v>52</v>
      </c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7" t="s">
        <v>37</v>
      </c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2"/>
      <c r="BA76" s="40">
        <v>407617</v>
      </c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50"/>
      <c r="BU76" s="40">
        <v>433407.3046139651</v>
      </c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8">
        <v>434911.26278629177</v>
      </c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E76" s="20"/>
    </row>
    <row r="77" spans="1:109" s="2" customFormat="1" ht="15" customHeight="1" x14ac:dyDescent="0.2">
      <c r="A77" s="45" t="s">
        <v>73</v>
      </c>
      <c r="B77" s="45"/>
      <c r="C77" s="45"/>
      <c r="D77" s="45"/>
      <c r="E77" s="45"/>
      <c r="F77" s="45"/>
      <c r="G77" s="45"/>
      <c r="H77" s="45"/>
      <c r="I77" s="46" t="s">
        <v>54</v>
      </c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7" t="s">
        <v>37</v>
      </c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2"/>
      <c r="BA77" s="47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2"/>
      <c r="BU77" s="47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2"/>
      <c r="CL77" s="51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E77" s="20"/>
    </row>
    <row r="78" spans="1:109" s="2" customFormat="1" ht="15" customHeight="1" x14ac:dyDescent="0.2">
      <c r="A78" s="45"/>
      <c r="B78" s="45"/>
      <c r="C78" s="45"/>
      <c r="D78" s="45"/>
      <c r="E78" s="45"/>
      <c r="F78" s="45"/>
      <c r="G78" s="45"/>
      <c r="H78" s="45"/>
      <c r="I78" s="46" t="s">
        <v>51</v>
      </c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7" t="s">
        <v>37</v>
      </c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2"/>
      <c r="BA78" s="47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2"/>
      <c r="BU78" s="47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2"/>
      <c r="CL78" s="51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E78" s="20"/>
    </row>
    <row r="79" spans="1:109" s="2" customFormat="1" ht="15" customHeight="1" x14ac:dyDescent="0.2">
      <c r="A79" s="45"/>
      <c r="B79" s="45"/>
      <c r="C79" s="45"/>
      <c r="D79" s="45"/>
      <c r="E79" s="45"/>
      <c r="F79" s="45"/>
      <c r="G79" s="45"/>
      <c r="H79" s="45"/>
      <c r="I79" s="46" t="s">
        <v>52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7" t="s">
        <v>37</v>
      </c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2"/>
      <c r="BA79" s="47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2"/>
      <c r="BU79" s="47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2"/>
      <c r="CL79" s="51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E79" s="20"/>
    </row>
    <row r="80" spans="1:109" s="2" customFormat="1" ht="27.75" customHeight="1" x14ac:dyDescent="0.2">
      <c r="A80" s="45" t="s">
        <v>74</v>
      </c>
      <c r="B80" s="45"/>
      <c r="C80" s="45"/>
      <c r="D80" s="45"/>
      <c r="E80" s="45"/>
      <c r="F80" s="45"/>
      <c r="G80" s="45"/>
      <c r="H80" s="45"/>
      <c r="I80" s="46" t="s">
        <v>75</v>
      </c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7" t="s">
        <v>37</v>
      </c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2"/>
      <c r="BA80" s="40">
        <f>BA81+BA84</f>
        <v>124339</v>
      </c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50"/>
      <c r="BU80" s="40">
        <f>BU81+BU84</f>
        <v>232732</v>
      </c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8">
        <f>CL81+CL84</f>
        <v>234804.32001397299</v>
      </c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E80" s="20"/>
    </row>
    <row r="81" spans="1:109" s="2" customFormat="1" ht="16.5" customHeight="1" x14ac:dyDescent="0.2">
      <c r="A81" s="45" t="s">
        <v>76</v>
      </c>
      <c r="B81" s="45"/>
      <c r="C81" s="45"/>
      <c r="D81" s="45"/>
      <c r="E81" s="45"/>
      <c r="F81" s="45"/>
      <c r="G81" s="45"/>
      <c r="H81" s="45"/>
      <c r="I81" s="46" t="s">
        <v>50</v>
      </c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7" t="s">
        <v>37</v>
      </c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2"/>
      <c r="BA81" s="40">
        <f>BA82+BA83</f>
        <v>124339</v>
      </c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50"/>
      <c r="BU81" s="40">
        <f>BU82+BU83</f>
        <v>232732</v>
      </c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8">
        <f>CL82+CL83</f>
        <v>234804.32001397299</v>
      </c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E81" s="20"/>
    </row>
    <row r="82" spans="1:109" s="2" customFormat="1" ht="15" customHeight="1" x14ac:dyDescent="0.2">
      <c r="A82" s="45"/>
      <c r="B82" s="45"/>
      <c r="C82" s="45"/>
      <c r="D82" s="45"/>
      <c r="E82" s="45"/>
      <c r="F82" s="45"/>
      <c r="G82" s="45"/>
      <c r="H82" s="45"/>
      <c r="I82" s="46" t="s">
        <v>51</v>
      </c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7" t="s">
        <v>37</v>
      </c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2"/>
      <c r="BA82" s="40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50"/>
      <c r="BU82" s="40">
        <v>118352</v>
      </c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8">
        <v>116196.02249510455</v>
      </c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E82" s="20"/>
    </row>
    <row r="83" spans="1:109" s="2" customFormat="1" ht="15" customHeight="1" x14ac:dyDescent="0.2">
      <c r="A83" s="45"/>
      <c r="B83" s="45"/>
      <c r="C83" s="45"/>
      <c r="D83" s="45"/>
      <c r="E83" s="45"/>
      <c r="F83" s="45"/>
      <c r="G83" s="45"/>
      <c r="H83" s="45"/>
      <c r="I83" s="46" t="s">
        <v>52</v>
      </c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7" t="s">
        <v>37</v>
      </c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2"/>
      <c r="BA83" s="40">
        <v>124339</v>
      </c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50"/>
      <c r="BU83" s="40">
        <v>114380</v>
      </c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8">
        <v>118608.29751886844</v>
      </c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E83" s="20"/>
    </row>
    <row r="84" spans="1:109" s="2" customFormat="1" ht="15" customHeight="1" x14ac:dyDescent="0.2">
      <c r="A84" s="45" t="s">
        <v>77</v>
      </c>
      <c r="B84" s="45"/>
      <c r="C84" s="45"/>
      <c r="D84" s="45"/>
      <c r="E84" s="45"/>
      <c r="F84" s="45"/>
      <c r="G84" s="45"/>
      <c r="H84" s="45"/>
      <c r="I84" s="46" t="s">
        <v>54</v>
      </c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7" t="s">
        <v>37</v>
      </c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2"/>
      <c r="BA84" s="47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2"/>
      <c r="BU84" s="47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2"/>
      <c r="CL84" s="51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E84" s="20"/>
    </row>
    <row r="85" spans="1:109" s="2" customFormat="1" ht="15" customHeight="1" x14ac:dyDescent="0.2">
      <c r="A85" s="45"/>
      <c r="B85" s="45"/>
      <c r="C85" s="45"/>
      <c r="D85" s="45"/>
      <c r="E85" s="45"/>
      <c r="F85" s="45"/>
      <c r="G85" s="45"/>
      <c r="H85" s="45"/>
      <c r="I85" s="46" t="s">
        <v>51</v>
      </c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7" t="s">
        <v>37</v>
      </c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2"/>
      <c r="BA85" s="47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2"/>
      <c r="BU85" s="47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2"/>
      <c r="CL85" s="51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E85" s="20"/>
    </row>
    <row r="86" spans="1:109" s="2" customFormat="1" ht="15" customHeight="1" x14ac:dyDescent="0.2">
      <c r="A86" s="45"/>
      <c r="B86" s="45"/>
      <c r="C86" s="45"/>
      <c r="D86" s="45"/>
      <c r="E86" s="45"/>
      <c r="F86" s="45"/>
      <c r="G86" s="45"/>
      <c r="H86" s="45"/>
      <c r="I86" s="46" t="s">
        <v>52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7" t="s">
        <v>37</v>
      </c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2"/>
      <c r="BA86" s="47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2"/>
      <c r="BU86" s="47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2"/>
      <c r="CL86" s="51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E86" s="20"/>
    </row>
    <row r="87" spans="1:109" s="2" customFormat="1" ht="93" customHeight="1" x14ac:dyDescent="0.2">
      <c r="A87" s="45" t="s">
        <v>29</v>
      </c>
      <c r="B87" s="45"/>
      <c r="C87" s="45"/>
      <c r="D87" s="45"/>
      <c r="E87" s="45"/>
      <c r="F87" s="45"/>
      <c r="G87" s="45"/>
      <c r="H87" s="45"/>
      <c r="I87" s="46" t="s">
        <v>78</v>
      </c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7" t="s">
        <v>37</v>
      </c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2"/>
      <c r="BA87" s="40">
        <f>BA88+BA91+BA94</f>
        <v>3366271.6672999999</v>
      </c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50"/>
      <c r="BU87" s="40">
        <f>BU88+BU91+BU94</f>
        <v>6791355.7999999998</v>
      </c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8">
        <f>CL88+CL91+CL94</f>
        <v>6641351.6140000001</v>
      </c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E87" s="24"/>
    </row>
    <row r="88" spans="1:109" s="2" customFormat="1" ht="15" customHeight="1" x14ac:dyDescent="0.2">
      <c r="A88" s="45"/>
      <c r="B88" s="45"/>
      <c r="C88" s="45"/>
      <c r="D88" s="45"/>
      <c r="E88" s="45"/>
      <c r="F88" s="45"/>
      <c r="G88" s="45"/>
      <c r="H88" s="45"/>
      <c r="I88" s="46" t="s">
        <v>79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7" t="s">
        <v>37</v>
      </c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2"/>
      <c r="BA88" s="40">
        <f>BA89+BA90</f>
        <v>1539480.9993</v>
      </c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50"/>
      <c r="BU88" s="40">
        <f>BU89+BU90</f>
        <v>2798721.1</v>
      </c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8">
        <f>CL89+CL90</f>
        <v>2736237.1260000002</v>
      </c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E88" s="24"/>
    </row>
    <row r="89" spans="1:109" s="2" customFormat="1" ht="15" customHeight="1" x14ac:dyDescent="0.2">
      <c r="A89" s="45"/>
      <c r="B89" s="45"/>
      <c r="C89" s="45"/>
      <c r="D89" s="45"/>
      <c r="E89" s="45"/>
      <c r="F89" s="45"/>
      <c r="G89" s="45"/>
      <c r="H89" s="45"/>
      <c r="I89" s="46" t="s">
        <v>51</v>
      </c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7" t="s">
        <v>37</v>
      </c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2"/>
      <c r="BA89" s="40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50"/>
      <c r="BU89" s="40">
        <v>1487475.1</v>
      </c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8">
        <v>1444972.149</v>
      </c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E89" s="20"/>
    </row>
    <row r="90" spans="1:109" s="2" customFormat="1" ht="15" customHeight="1" x14ac:dyDescent="0.2">
      <c r="A90" s="45"/>
      <c r="B90" s="45"/>
      <c r="C90" s="45"/>
      <c r="D90" s="45"/>
      <c r="E90" s="45"/>
      <c r="F90" s="45"/>
      <c r="G90" s="45"/>
      <c r="H90" s="45"/>
      <c r="I90" s="46" t="s">
        <v>52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7" t="s">
        <v>37</v>
      </c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2"/>
      <c r="BA90" s="40">
        <v>1539480.9993</v>
      </c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50"/>
      <c r="BU90" s="40">
        <v>1311246</v>
      </c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8">
        <v>1291264.977</v>
      </c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E90" s="20"/>
    </row>
    <row r="91" spans="1:109" s="2" customFormat="1" ht="15" customHeight="1" x14ac:dyDescent="0.2">
      <c r="A91" s="45"/>
      <c r="B91" s="45"/>
      <c r="C91" s="45"/>
      <c r="D91" s="45"/>
      <c r="E91" s="45"/>
      <c r="F91" s="45"/>
      <c r="G91" s="45"/>
      <c r="H91" s="45"/>
      <c r="I91" s="46" t="s">
        <v>80</v>
      </c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7" t="s">
        <v>37</v>
      </c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2"/>
      <c r="BA91" s="40">
        <f>BA92+BA93</f>
        <v>926246.26800000004</v>
      </c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50"/>
      <c r="BU91" s="40">
        <f>BU92+BU93</f>
        <v>1900609.9</v>
      </c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8">
        <f>CL92+CL93</f>
        <v>1859089.4909999999</v>
      </c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E91" s="20"/>
    </row>
    <row r="92" spans="1:109" s="2" customFormat="1" ht="15" customHeight="1" x14ac:dyDescent="0.2">
      <c r="A92" s="45"/>
      <c r="B92" s="45"/>
      <c r="C92" s="45"/>
      <c r="D92" s="45"/>
      <c r="E92" s="45"/>
      <c r="F92" s="45"/>
      <c r="G92" s="45"/>
      <c r="H92" s="45"/>
      <c r="I92" s="46" t="s">
        <v>51</v>
      </c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7" t="s">
        <v>37</v>
      </c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2"/>
      <c r="BA92" s="40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50"/>
      <c r="BU92" s="40">
        <v>941723.9</v>
      </c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8">
        <v>914815.18400000001</v>
      </c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E92" s="20"/>
    </row>
    <row r="93" spans="1:109" s="2" customFormat="1" ht="15" customHeight="1" x14ac:dyDescent="0.2">
      <c r="A93" s="45"/>
      <c r="B93" s="45"/>
      <c r="C93" s="45"/>
      <c r="D93" s="45"/>
      <c r="E93" s="45"/>
      <c r="F93" s="45"/>
      <c r="G93" s="45"/>
      <c r="H93" s="45"/>
      <c r="I93" s="46" t="s">
        <v>52</v>
      </c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7" t="s">
        <v>37</v>
      </c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2"/>
      <c r="BA93" s="40">
        <v>926246.26800000004</v>
      </c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50"/>
      <c r="BU93" s="40">
        <v>958886</v>
      </c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8">
        <v>944274.30700000003</v>
      </c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E93" s="20"/>
    </row>
    <row r="94" spans="1:109" s="2" customFormat="1" ht="15" customHeight="1" x14ac:dyDescent="0.2">
      <c r="A94" s="45"/>
      <c r="B94" s="45"/>
      <c r="C94" s="45"/>
      <c r="D94" s="45"/>
      <c r="E94" s="45"/>
      <c r="F94" s="45"/>
      <c r="G94" s="45"/>
      <c r="H94" s="45"/>
      <c r="I94" s="46" t="s">
        <v>81</v>
      </c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7" t="s">
        <v>37</v>
      </c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2"/>
      <c r="BA94" s="40">
        <f>BA95+BA96</f>
        <v>900544.4</v>
      </c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50"/>
      <c r="BU94" s="40">
        <f>BU95+BU96</f>
        <v>2092024.7999999998</v>
      </c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8">
        <f>CL95+CL96</f>
        <v>2046024.997</v>
      </c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E94" s="20"/>
    </row>
    <row r="95" spans="1:109" s="2" customFormat="1" ht="15" customHeight="1" x14ac:dyDescent="0.2">
      <c r="A95" s="45"/>
      <c r="B95" s="45"/>
      <c r="C95" s="45"/>
      <c r="D95" s="45"/>
      <c r="E95" s="45"/>
      <c r="F95" s="45"/>
      <c r="G95" s="45"/>
      <c r="H95" s="45"/>
      <c r="I95" s="46" t="s">
        <v>51</v>
      </c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7" t="s">
        <v>37</v>
      </c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2"/>
      <c r="BA95" s="40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50"/>
      <c r="BU95" s="40">
        <v>1058896.3999999999</v>
      </c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8">
        <v>1028639.61</v>
      </c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E95" s="20"/>
    </row>
    <row r="96" spans="1:109" s="2" customFormat="1" ht="15" customHeight="1" x14ac:dyDescent="0.2">
      <c r="A96" s="45"/>
      <c r="B96" s="45"/>
      <c r="C96" s="45"/>
      <c r="D96" s="45"/>
      <c r="E96" s="45"/>
      <c r="F96" s="45"/>
      <c r="G96" s="45"/>
      <c r="H96" s="45"/>
      <c r="I96" s="46" t="s">
        <v>52</v>
      </c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7" t="s">
        <v>37</v>
      </c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2"/>
      <c r="BA96" s="40">
        <v>900544.4</v>
      </c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50"/>
      <c r="BU96" s="40">
        <v>1033128.4</v>
      </c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8">
        <v>1017385.387</v>
      </c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E96" s="20"/>
    </row>
    <row r="97" spans="1:109" s="2" customFormat="1" ht="65.25" customHeight="1" x14ac:dyDescent="0.2">
      <c r="A97" s="45" t="s">
        <v>30</v>
      </c>
      <c r="B97" s="45"/>
      <c r="C97" s="45"/>
      <c r="D97" s="45"/>
      <c r="E97" s="45"/>
      <c r="F97" s="45"/>
      <c r="G97" s="45"/>
      <c r="H97" s="45"/>
      <c r="I97" s="46" t="s">
        <v>82</v>
      </c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7" t="s">
        <v>37</v>
      </c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2"/>
      <c r="BA97" s="40">
        <f>BA98+BA99</f>
        <v>1088903.6000000001</v>
      </c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50"/>
      <c r="BU97" s="40">
        <f>BU98+BU99</f>
        <v>2229643.6</v>
      </c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8">
        <f>CL98+CL99</f>
        <v>2082863</v>
      </c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E97" s="20"/>
    </row>
    <row r="98" spans="1:109" s="2" customFormat="1" ht="15" customHeight="1" x14ac:dyDescent="0.2">
      <c r="A98" s="45"/>
      <c r="B98" s="45"/>
      <c r="C98" s="45"/>
      <c r="D98" s="45"/>
      <c r="E98" s="45"/>
      <c r="F98" s="45"/>
      <c r="G98" s="45"/>
      <c r="H98" s="45"/>
      <c r="I98" s="46" t="s">
        <v>83</v>
      </c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7" t="s">
        <v>37</v>
      </c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2"/>
      <c r="BA98" s="40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50"/>
      <c r="BU98" s="40">
        <v>1124498.8</v>
      </c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8">
        <v>1047961</v>
      </c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E98" s="20"/>
    </row>
    <row r="99" spans="1:109" s="2" customFormat="1" ht="15" customHeight="1" x14ac:dyDescent="0.2">
      <c r="A99" s="45"/>
      <c r="B99" s="45"/>
      <c r="C99" s="45"/>
      <c r="D99" s="45"/>
      <c r="E99" s="45"/>
      <c r="F99" s="45"/>
      <c r="G99" s="45"/>
      <c r="H99" s="45"/>
      <c r="I99" s="46" t="s">
        <v>84</v>
      </c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7" t="s">
        <v>37</v>
      </c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2"/>
      <c r="BA99" s="40">
        <v>1088903.6000000001</v>
      </c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50"/>
      <c r="BU99" s="40">
        <v>1105144.8</v>
      </c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8">
        <v>1034902</v>
      </c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E99" s="20"/>
    </row>
    <row r="100" spans="1:109" s="2" customFormat="1" ht="27.75" customHeight="1" x14ac:dyDescent="0.2">
      <c r="A100" s="45" t="s">
        <v>31</v>
      </c>
      <c r="B100" s="45"/>
      <c r="C100" s="45"/>
      <c r="D100" s="45"/>
      <c r="E100" s="45"/>
      <c r="F100" s="45"/>
      <c r="G100" s="45"/>
      <c r="H100" s="45"/>
      <c r="I100" s="46" t="s">
        <v>85</v>
      </c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7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2"/>
      <c r="BA100" s="40">
        <f>BA102+BA103+BA107</f>
        <v>1461.31</v>
      </c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2"/>
      <c r="BU100" s="40">
        <f>BU102+BU103+BU107</f>
        <v>1504.845</v>
      </c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8">
        <f>CL102+CL103+CL107</f>
        <v>1511.768</v>
      </c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E100" s="20"/>
    </row>
    <row r="101" spans="1:109" s="2" customFormat="1" ht="15" customHeight="1" x14ac:dyDescent="0.2">
      <c r="A101" s="45"/>
      <c r="B101" s="45"/>
      <c r="C101" s="45"/>
      <c r="D101" s="45"/>
      <c r="E101" s="45"/>
      <c r="F101" s="45"/>
      <c r="G101" s="45"/>
      <c r="H101" s="45"/>
      <c r="I101" s="46" t="s">
        <v>39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7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2"/>
      <c r="BA101" s="47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2"/>
      <c r="BU101" s="40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8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E101" s="20"/>
    </row>
    <row r="102" spans="1:109" s="2" customFormat="1" ht="40.5" customHeight="1" x14ac:dyDescent="0.2">
      <c r="A102" s="45" t="s">
        <v>32</v>
      </c>
      <c r="B102" s="45"/>
      <c r="C102" s="45"/>
      <c r="D102" s="45"/>
      <c r="E102" s="45"/>
      <c r="F102" s="45"/>
      <c r="G102" s="45"/>
      <c r="H102" s="45"/>
      <c r="I102" s="46" t="s">
        <v>87</v>
      </c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7" t="s">
        <v>86</v>
      </c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2"/>
      <c r="BA102" s="40">
        <v>1419.42</v>
      </c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50"/>
      <c r="BU102" s="40">
        <v>1462</v>
      </c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8">
        <v>1470.952</v>
      </c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E102" s="20"/>
    </row>
    <row r="103" spans="1:109" s="2" customFormat="1" ht="93" customHeight="1" x14ac:dyDescent="0.2">
      <c r="A103" s="45" t="s">
        <v>88</v>
      </c>
      <c r="B103" s="45"/>
      <c r="C103" s="45"/>
      <c r="D103" s="45"/>
      <c r="E103" s="45"/>
      <c r="F103" s="45"/>
      <c r="G103" s="45"/>
      <c r="H103" s="45"/>
      <c r="I103" s="46" t="s">
        <v>89</v>
      </c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7" t="s">
        <v>86</v>
      </c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2"/>
      <c r="BA103" s="54">
        <f>BA104+BA105+BA106</f>
        <v>41.87</v>
      </c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6"/>
      <c r="BU103" s="54">
        <f>BU104+BU105+BU106</f>
        <v>42.796999999999997</v>
      </c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6"/>
      <c r="CL103" s="57">
        <f>CL104+CL105+CL106</f>
        <v>40.771000000000001</v>
      </c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E103" s="20"/>
    </row>
    <row r="104" spans="1:109" s="2" customFormat="1" ht="15" customHeight="1" x14ac:dyDescent="0.2">
      <c r="A104" s="45"/>
      <c r="B104" s="45"/>
      <c r="C104" s="45"/>
      <c r="D104" s="45"/>
      <c r="E104" s="45"/>
      <c r="F104" s="45"/>
      <c r="G104" s="45"/>
      <c r="H104" s="45"/>
      <c r="I104" s="46" t="s">
        <v>79</v>
      </c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7" t="s">
        <v>86</v>
      </c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2"/>
      <c r="BA104" s="54">
        <v>41.4</v>
      </c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6"/>
      <c r="BU104" s="54">
        <v>42.33</v>
      </c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6"/>
      <c r="CL104" s="57">
        <f>40.771-CL105-CL106</f>
        <v>40.304000000000002</v>
      </c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E104" s="20"/>
    </row>
    <row r="105" spans="1:109" s="2" customFormat="1" ht="15" customHeight="1" x14ac:dyDescent="0.2">
      <c r="A105" s="45"/>
      <c r="B105" s="45"/>
      <c r="C105" s="45"/>
      <c r="D105" s="45"/>
      <c r="E105" s="45"/>
      <c r="F105" s="45"/>
      <c r="G105" s="45"/>
      <c r="H105" s="45"/>
      <c r="I105" s="46" t="s">
        <v>80</v>
      </c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7" t="s">
        <v>86</v>
      </c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2"/>
      <c r="BA105" s="59">
        <v>0.43</v>
      </c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1"/>
      <c r="BU105" s="59">
        <v>0.43</v>
      </c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1"/>
      <c r="CL105" s="62">
        <v>0.43</v>
      </c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E105" s="20"/>
    </row>
    <row r="106" spans="1:109" s="2" customFormat="1" ht="15" customHeight="1" x14ac:dyDescent="0.2">
      <c r="A106" s="45"/>
      <c r="B106" s="45"/>
      <c r="C106" s="45"/>
      <c r="D106" s="45"/>
      <c r="E106" s="45"/>
      <c r="F106" s="45"/>
      <c r="G106" s="45"/>
      <c r="H106" s="45"/>
      <c r="I106" s="46" t="s">
        <v>81</v>
      </c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7" t="s">
        <v>86</v>
      </c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2"/>
      <c r="BA106" s="59">
        <v>0.04</v>
      </c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1"/>
      <c r="BU106" s="59">
        <v>3.6999999999999998E-2</v>
      </c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1"/>
      <c r="CL106" s="62">
        <v>3.6999999999999998E-2</v>
      </c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E106" s="20"/>
    </row>
    <row r="107" spans="1:109" s="2" customFormat="1" ht="69" customHeight="1" x14ac:dyDescent="0.2">
      <c r="A107" s="45" t="s">
        <v>90</v>
      </c>
      <c r="B107" s="45"/>
      <c r="C107" s="45"/>
      <c r="D107" s="45"/>
      <c r="E107" s="45"/>
      <c r="F107" s="45"/>
      <c r="G107" s="45"/>
      <c r="H107" s="45"/>
      <c r="I107" s="46" t="s">
        <v>91</v>
      </c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7" t="s">
        <v>86</v>
      </c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2"/>
      <c r="BA107" s="59">
        <v>0.02</v>
      </c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1"/>
      <c r="BU107" s="59">
        <v>4.8000000000000001E-2</v>
      </c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1"/>
      <c r="CL107" s="62">
        <f>45/1000</f>
        <v>4.4999999999999998E-2</v>
      </c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E107" s="20"/>
    </row>
    <row r="108" spans="1:109" s="2" customFormat="1" ht="40.5" customHeight="1" x14ac:dyDescent="0.2">
      <c r="A108" s="45" t="s">
        <v>33</v>
      </c>
      <c r="B108" s="45"/>
      <c r="C108" s="45"/>
      <c r="D108" s="45"/>
      <c r="E108" s="45"/>
      <c r="F108" s="45"/>
      <c r="G108" s="45"/>
      <c r="H108" s="45"/>
      <c r="I108" s="46" t="s">
        <v>92</v>
      </c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7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2"/>
      <c r="BA108" s="40">
        <f>BA110+BA111+3926</f>
        <v>1531411</v>
      </c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50"/>
      <c r="BU108" s="40">
        <f>BU110+BU111+3926</f>
        <v>1531411</v>
      </c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0">
        <f>CL110+CL111+4396</f>
        <v>1607285</v>
      </c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E108" s="20"/>
    </row>
    <row r="109" spans="1:109" s="2" customFormat="1" ht="15" customHeight="1" x14ac:dyDescent="0.2">
      <c r="A109" s="45"/>
      <c r="B109" s="45"/>
      <c r="C109" s="45"/>
      <c r="D109" s="45"/>
      <c r="E109" s="45"/>
      <c r="F109" s="45"/>
      <c r="G109" s="45"/>
      <c r="H109" s="45"/>
      <c r="I109" s="46" t="s">
        <v>39</v>
      </c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7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2"/>
      <c r="BA109" s="47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2"/>
      <c r="BU109" s="47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2"/>
      <c r="CL109" s="47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E109" s="20"/>
    </row>
    <row r="110" spans="1:109" s="2" customFormat="1" ht="40.5" customHeight="1" x14ac:dyDescent="0.2">
      <c r="A110" s="45" t="s">
        <v>34</v>
      </c>
      <c r="B110" s="45"/>
      <c r="C110" s="45"/>
      <c r="D110" s="45"/>
      <c r="E110" s="45"/>
      <c r="F110" s="45"/>
      <c r="G110" s="45"/>
      <c r="H110" s="45"/>
      <c r="I110" s="46" t="s">
        <v>94</v>
      </c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7" t="s">
        <v>93</v>
      </c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2"/>
      <c r="BA110" s="40">
        <v>1419403</v>
      </c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50"/>
      <c r="BU110" s="40">
        <v>1419403</v>
      </c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0">
        <v>1499089</v>
      </c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E110" s="20"/>
    </row>
    <row r="111" spans="1:109" s="2" customFormat="1" ht="93" customHeight="1" x14ac:dyDescent="0.2">
      <c r="A111" s="45" t="s">
        <v>35</v>
      </c>
      <c r="B111" s="45"/>
      <c r="C111" s="45"/>
      <c r="D111" s="45"/>
      <c r="E111" s="45"/>
      <c r="F111" s="45"/>
      <c r="G111" s="45"/>
      <c r="H111" s="45"/>
      <c r="I111" s="46" t="s">
        <v>95</v>
      </c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7" t="s">
        <v>93</v>
      </c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2"/>
      <c r="BA111" s="40">
        <f>BA112+BA113+BA114</f>
        <v>108082</v>
      </c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50"/>
      <c r="BU111" s="40">
        <f>BU112+BU113+BU114</f>
        <v>108082</v>
      </c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0">
        <f>CL112+CL113+CL114</f>
        <v>103800</v>
      </c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E111" s="20"/>
    </row>
    <row r="112" spans="1:109" s="2" customFormat="1" ht="15" customHeight="1" x14ac:dyDescent="0.2">
      <c r="A112" s="45"/>
      <c r="B112" s="45"/>
      <c r="C112" s="45"/>
      <c r="D112" s="45"/>
      <c r="E112" s="45"/>
      <c r="F112" s="45"/>
      <c r="G112" s="45"/>
      <c r="H112" s="45"/>
      <c r="I112" s="46" t="s">
        <v>79</v>
      </c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7" t="s">
        <v>93</v>
      </c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2"/>
      <c r="BA112" s="40">
        <v>101239</v>
      </c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50"/>
      <c r="BU112" s="40">
        <v>101239</v>
      </c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0">
        <f>102299</f>
        <v>102299</v>
      </c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E112" s="20"/>
    </row>
    <row r="113" spans="1:109" s="2" customFormat="1" ht="15" customHeight="1" x14ac:dyDescent="0.2">
      <c r="A113" s="45"/>
      <c r="B113" s="45"/>
      <c r="C113" s="45"/>
      <c r="D113" s="45"/>
      <c r="E113" s="45"/>
      <c r="F113" s="45"/>
      <c r="G113" s="45"/>
      <c r="H113" s="45"/>
      <c r="I113" s="46" t="s">
        <v>80</v>
      </c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7" t="s">
        <v>93</v>
      </c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2"/>
      <c r="BA113" s="40">
        <v>5083</v>
      </c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50"/>
      <c r="BU113" s="40">
        <v>5083</v>
      </c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0">
        <v>1174</v>
      </c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E113" s="20"/>
    </row>
    <row r="114" spans="1:109" s="2" customFormat="1" ht="15" customHeight="1" x14ac:dyDescent="0.2">
      <c r="A114" s="45"/>
      <c r="B114" s="45"/>
      <c r="C114" s="45"/>
      <c r="D114" s="45"/>
      <c r="E114" s="45"/>
      <c r="F114" s="45"/>
      <c r="G114" s="45"/>
      <c r="H114" s="45"/>
      <c r="I114" s="46" t="s">
        <v>81</v>
      </c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7" t="s">
        <v>93</v>
      </c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2"/>
      <c r="BA114" s="40">
        <v>1760</v>
      </c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50"/>
      <c r="BU114" s="40">
        <v>1760</v>
      </c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0">
        <v>327</v>
      </c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E114" s="20"/>
    </row>
    <row r="115" spans="1:109" s="2" customFormat="1" ht="27.75" customHeight="1" x14ac:dyDescent="0.2">
      <c r="A115" s="45" t="s">
        <v>38</v>
      </c>
      <c r="B115" s="45"/>
      <c r="C115" s="45"/>
      <c r="D115" s="45"/>
      <c r="E115" s="45"/>
      <c r="F115" s="45"/>
      <c r="G115" s="45"/>
      <c r="H115" s="45"/>
      <c r="I115" s="46" t="s">
        <v>96</v>
      </c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7" t="s">
        <v>93</v>
      </c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2"/>
      <c r="BA115" s="40">
        <f>BA108</f>
        <v>1531411</v>
      </c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2"/>
      <c r="BU115" s="40">
        <f>BU108</f>
        <v>1531411</v>
      </c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0">
        <f>CL108</f>
        <v>1607285</v>
      </c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E115" s="20"/>
    </row>
    <row r="116" spans="1:109" s="2" customFormat="1" ht="30.75" customHeight="1" x14ac:dyDescent="0.2">
      <c r="A116" s="45" t="s">
        <v>40</v>
      </c>
      <c r="B116" s="45"/>
      <c r="C116" s="45"/>
      <c r="D116" s="45"/>
      <c r="E116" s="45"/>
      <c r="F116" s="45"/>
      <c r="G116" s="45"/>
      <c r="H116" s="45"/>
      <c r="I116" s="46" t="s">
        <v>97</v>
      </c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7" t="s">
        <v>28</v>
      </c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2"/>
      <c r="BA116" s="40" t="s">
        <v>147</v>
      </c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50"/>
      <c r="BU116" s="40">
        <v>3895047.8909999998</v>
      </c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8">
        <v>6808055.1100000003</v>
      </c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E116" s="20"/>
    </row>
    <row r="117" spans="1:109" s="2" customFormat="1" ht="54" customHeight="1" x14ac:dyDescent="0.2">
      <c r="A117" s="45" t="s">
        <v>44</v>
      </c>
      <c r="B117" s="45"/>
      <c r="C117" s="45"/>
      <c r="D117" s="45"/>
      <c r="E117" s="45"/>
      <c r="F117" s="45"/>
      <c r="G117" s="45"/>
      <c r="H117" s="45"/>
      <c r="I117" s="46" t="s">
        <v>141</v>
      </c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7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2"/>
      <c r="BA117" s="51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3"/>
      <c r="BU117" s="48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64"/>
      <c r="CL117" s="48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64"/>
      <c r="DE117" s="20"/>
    </row>
    <row r="118" spans="1:109" s="2" customFormat="1" ht="27.75" customHeight="1" x14ac:dyDescent="0.2">
      <c r="A118" s="45" t="s">
        <v>98</v>
      </c>
      <c r="B118" s="45"/>
      <c r="C118" s="45"/>
      <c r="D118" s="45"/>
      <c r="E118" s="45"/>
      <c r="F118" s="45"/>
      <c r="G118" s="45"/>
      <c r="H118" s="45"/>
      <c r="I118" s="46" t="s">
        <v>148</v>
      </c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7" t="s">
        <v>41</v>
      </c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2"/>
      <c r="BA118" s="48">
        <v>1251.1666666666699</v>
      </c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64"/>
      <c r="BU118" s="51" t="s">
        <v>147</v>
      </c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3"/>
      <c r="CL118" s="51" t="s">
        <v>147</v>
      </c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3"/>
      <c r="DE118" s="20"/>
    </row>
    <row r="119" spans="1:109" s="2" customFormat="1" ht="27.75" customHeight="1" x14ac:dyDescent="0.2">
      <c r="A119" s="45" t="s">
        <v>99</v>
      </c>
      <c r="B119" s="45"/>
      <c r="C119" s="45"/>
      <c r="D119" s="45"/>
      <c r="E119" s="45"/>
      <c r="F119" s="45"/>
      <c r="G119" s="45"/>
      <c r="H119" s="45"/>
      <c r="I119" s="46" t="s">
        <v>149</v>
      </c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7" t="s">
        <v>42</v>
      </c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2"/>
      <c r="BA119" s="62">
        <v>48.7</v>
      </c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5"/>
      <c r="BU119" s="62" t="s">
        <v>147</v>
      </c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2" t="s">
        <v>147</v>
      </c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E119" s="20"/>
    </row>
    <row r="120" spans="1:109" s="2" customFormat="1" ht="40.5" customHeight="1" x14ac:dyDescent="0.2">
      <c r="A120" s="45" t="s">
        <v>100</v>
      </c>
      <c r="B120" s="45"/>
      <c r="C120" s="45"/>
      <c r="D120" s="45"/>
      <c r="E120" s="45"/>
      <c r="F120" s="45"/>
      <c r="G120" s="45"/>
      <c r="H120" s="45"/>
      <c r="I120" s="46" t="s">
        <v>43</v>
      </c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7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2"/>
      <c r="BA120" s="66" t="s">
        <v>142</v>
      </c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E120" s="20"/>
    </row>
    <row r="121" spans="1:109" s="2" customFormat="1" ht="27.75" customHeight="1" x14ac:dyDescent="0.2">
      <c r="A121" s="45" t="s">
        <v>45</v>
      </c>
      <c r="B121" s="45"/>
      <c r="C121" s="45"/>
      <c r="D121" s="45"/>
      <c r="E121" s="45"/>
      <c r="F121" s="45"/>
      <c r="G121" s="45"/>
      <c r="H121" s="45"/>
      <c r="I121" s="46" t="s">
        <v>101</v>
      </c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7" t="s">
        <v>28</v>
      </c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2"/>
      <c r="BA121" s="40">
        <v>363336</v>
      </c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50"/>
      <c r="BU121" s="40">
        <v>482215.99</v>
      </c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8">
        <v>430074.9</v>
      </c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E121" s="20"/>
    </row>
    <row r="122" spans="1:109" s="2" customFormat="1" ht="27.75" customHeight="1" x14ac:dyDescent="0.2">
      <c r="A122" s="45" t="s">
        <v>102</v>
      </c>
      <c r="B122" s="45"/>
      <c r="C122" s="45"/>
      <c r="D122" s="45"/>
      <c r="E122" s="45"/>
      <c r="F122" s="45"/>
      <c r="G122" s="45"/>
      <c r="H122" s="45"/>
      <c r="I122" s="46" t="s">
        <v>103</v>
      </c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7" t="s">
        <v>28</v>
      </c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2"/>
      <c r="BA122" s="40">
        <v>366347</v>
      </c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50"/>
      <c r="BU122" s="40">
        <v>719176.56099999999</v>
      </c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8">
        <v>782176.31</v>
      </c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E122" s="20"/>
    </row>
    <row r="123" spans="1:109" s="2" customFormat="1" ht="27.75" customHeight="1" x14ac:dyDescent="0.2">
      <c r="A123" s="45" t="s">
        <v>104</v>
      </c>
      <c r="B123" s="45"/>
      <c r="C123" s="45"/>
      <c r="D123" s="45"/>
      <c r="E123" s="45"/>
      <c r="F123" s="45"/>
      <c r="G123" s="45"/>
      <c r="H123" s="45"/>
      <c r="I123" s="46" t="s">
        <v>105</v>
      </c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7" t="s">
        <v>28</v>
      </c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2"/>
      <c r="BA123" s="40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50"/>
      <c r="BU123" s="40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51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E123" s="20"/>
    </row>
    <row r="124" spans="1:109" s="2" customFormat="1" ht="38.450000000000003" customHeight="1" x14ac:dyDescent="0.2">
      <c r="A124" s="45" t="s">
        <v>106</v>
      </c>
      <c r="B124" s="45"/>
      <c r="C124" s="45"/>
      <c r="D124" s="45"/>
      <c r="E124" s="45"/>
      <c r="F124" s="45"/>
      <c r="G124" s="45"/>
      <c r="H124" s="45"/>
      <c r="I124" s="46" t="s">
        <v>153</v>
      </c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7" t="s">
        <v>28</v>
      </c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2"/>
      <c r="BA124" s="40">
        <v>213344</v>
      </c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50"/>
      <c r="BU124" s="40">
        <v>458378.52600000001</v>
      </c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8">
        <v>499408.62342902605</v>
      </c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E124" s="20"/>
    </row>
    <row r="125" spans="1:109" s="2" customFormat="1" ht="45" customHeight="1" x14ac:dyDescent="0.2">
      <c r="A125" s="45" t="s">
        <v>107</v>
      </c>
      <c r="B125" s="45"/>
      <c r="C125" s="45"/>
      <c r="D125" s="45"/>
      <c r="E125" s="45"/>
      <c r="F125" s="45"/>
      <c r="G125" s="45"/>
      <c r="H125" s="45"/>
      <c r="I125" s="46" t="s">
        <v>109</v>
      </c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7" t="s">
        <v>108</v>
      </c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2"/>
      <c r="BA125" s="68">
        <v>4.7300000000000004</v>
      </c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70"/>
      <c r="BU125" s="68">
        <v>4.34</v>
      </c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70"/>
      <c r="CL125" s="68">
        <v>4.34</v>
      </c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E125" s="20"/>
    </row>
    <row r="126" spans="1:109" s="2" customFormat="1" ht="193.5" customHeight="1" x14ac:dyDescent="0.2">
      <c r="A126" s="45" t="s">
        <v>110</v>
      </c>
      <c r="B126" s="45"/>
      <c r="C126" s="45"/>
      <c r="D126" s="45"/>
      <c r="E126" s="45"/>
      <c r="F126" s="45"/>
      <c r="G126" s="45"/>
      <c r="H126" s="45"/>
      <c r="I126" s="46" t="s">
        <v>111</v>
      </c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7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2"/>
      <c r="BA126" s="47" t="s">
        <v>138</v>
      </c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2"/>
      <c r="BU126" s="47" t="s">
        <v>138</v>
      </c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2"/>
      <c r="CL126" s="47" t="s">
        <v>140</v>
      </c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E126" s="20"/>
    </row>
    <row r="128" spans="1:109" x14ac:dyDescent="0.25">
      <c r="C128" s="1" t="s">
        <v>143</v>
      </c>
    </row>
    <row r="129" spans="2:106" x14ac:dyDescent="0.25">
      <c r="B129" s="17"/>
      <c r="C129" s="18"/>
      <c r="D129" s="19"/>
      <c r="E129" s="19"/>
      <c r="F129" s="19"/>
      <c r="G129" s="19"/>
      <c r="H129" s="19"/>
      <c r="I129" s="19"/>
    </row>
    <row r="130" spans="2:106" x14ac:dyDescent="0.25">
      <c r="C130" s="15" t="s">
        <v>144</v>
      </c>
      <c r="D130" s="14"/>
      <c r="E130" s="14"/>
      <c r="F130" s="14"/>
      <c r="G130" s="14"/>
      <c r="H130" s="14"/>
      <c r="I130" s="14"/>
    </row>
    <row r="131" spans="2:106" ht="72.95" customHeight="1" x14ac:dyDescent="0.25">
      <c r="B131" s="71" t="s">
        <v>154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</row>
    <row r="132" spans="2:106" ht="95.1" customHeight="1" x14ac:dyDescent="0.25">
      <c r="C132" s="72" t="s">
        <v>151</v>
      </c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</row>
    <row r="133" spans="2:106" ht="87.6" customHeight="1" x14ac:dyDescent="0.25">
      <c r="C133" s="73" t="s">
        <v>152</v>
      </c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3"/>
    </row>
  </sheetData>
  <mergeCells count="580">
    <mergeCell ref="B131:DB131"/>
    <mergeCell ref="C132:DB132"/>
    <mergeCell ref="C133:DB133"/>
    <mergeCell ref="BA124:BT124"/>
    <mergeCell ref="A125:H125"/>
    <mergeCell ref="BU124:CK124"/>
    <mergeCell ref="CL124:DB124"/>
    <mergeCell ref="BU125:CK125"/>
    <mergeCell ref="CL125:DB125"/>
    <mergeCell ref="BU126:CK126"/>
    <mergeCell ref="CL126:DB126"/>
    <mergeCell ref="I125:AJ125"/>
    <mergeCell ref="AK125:AZ125"/>
    <mergeCell ref="BA125:BT125"/>
    <mergeCell ref="I126:AJ126"/>
    <mergeCell ref="AK126:AZ126"/>
    <mergeCell ref="A126:H126"/>
    <mergeCell ref="BA126:BT126"/>
    <mergeCell ref="A122:H122"/>
    <mergeCell ref="I122:AJ122"/>
    <mergeCell ref="A123:H123"/>
    <mergeCell ref="I123:AJ123"/>
    <mergeCell ref="AK123:AZ123"/>
    <mergeCell ref="A124:H124"/>
    <mergeCell ref="I124:AJ124"/>
    <mergeCell ref="AK124:AZ124"/>
    <mergeCell ref="BA123:BT123"/>
    <mergeCell ref="AK122:AZ122"/>
    <mergeCell ref="BA122:BT122"/>
    <mergeCell ref="BU121:CK121"/>
    <mergeCell ref="CL121:DB121"/>
    <mergeCell ref="BU123:CK123"/>
    <mergeCell ref="CL123:DB123"/>
    <mergeCell ref="BA120:DB120"/>
    <mergeCell ref="A120:H120"/>
    <mergeCell ref="I120:AJ120"/>
    <mergeCell ref="AK120:AZ120"/>
    <mergeCell ref="BU122:CK122"/>
    <mergeCell ref="CL122:DB122"/>
    <mergeCell ref="A121:H121"/>
    <mergeCell ref="I121:AJ121"/>
    <mergeCell ref="AK121:AZ121"/>
    <mergeCell ref="BA121:BT121"/>
    <mergeCell ref="A118:H118"/>
    <mergeCell ref="I118:AJ118"/>
    <mergeCell ref="A119:H119"/>
    <mergeCell ref="I119:AJ119"/>
    <mergeCell ref="AK119:AZ119"/>
    <mergeCell ref="BA119:BT119"/>
    <mergeCell ref="AK118:AZ118"/>
    <mergeCell ref="BA118:BT118"/>
    <mergeCell ref="BU116:CK116"/>
    <mergeCell ref="CL116:DB116"/>
    <mergeCell ref="BU117:CK117"/>
    <mergeCell ref="CL117:DB117"/>
    <mergeCell ref="BU119:CK119"/>
    <mergeCell ref="CL119:DB119"/>
    <mergeCell ref="A116:H116"/>
    <mergeCell ref="I116:AJ116"/>
    <mergeCell ref="AK116:AZ116"/>
    <mergeCell ref="BA116:BT116"/>
    <mergeCell ref="BU118:CK118"/>
    <mergeCell ref="CL118:DB118"/>
    <mergeCell ref="A117:H117"/>
    <mergeCell ref="I117:AJ117"/>
    <mergeCell ref="AK117:AZ117"/>
    <mergeCell ref="BA117:BT117"/>
    <mergeCell ref="A114:H114"/>
    <mergeCell ref="I114:AJ114"/>
    <mergeCell ref="A115:H115"/>
    <mergeCell ref="I115:AJ115"/>
    <mergeCell ref="AK115:AZ115"/>
    <mergeCell ref="BA115:BT115"/>
    <mergeCell ref="AK114:AZ114"/>
    <mergeCell ref="BA114:BT114"/>
    <mergeCell ref="BU112:CK112"/>
    <mergeCell ref="CL112:DB112"/>
    <mergeCell ref="BU113:CK113"/>
    <mergeCell ref="CL113:DB113"/>
    <mergeCell ref="BU115:CK115"/>
    <mergeCell ref="CL115:DB115"/>
    <mergeCell ref="A112:H112"/>
    <mergeCell ref="I112:AJ112"/>
    <mergeCell ref="AK112:AZ112"/>
    <mergeCell ref="BA112:BT112"/>
    <mergeCell ref="BU114:CK114"/>
    <mergeCell ref="CL114:DB114"/>
    <mergeCell ref="A113:H113"/>
    <mergeCell ref="I113:AJ113"/>
    <mergeCell ref="AK113:AZ113"/>
    <mergeCell ref="BA113:BT113"/>
    <mergeCell ref="A110:H110"/>
    <mergeCell ref="I110:AJ110"/>
    <mergeCell ref="A111:H111"/>
    <mergeCell ref="I111:AJ111"/>
    <mergeCell ref="AK111:AZ111"/>
    <mergeCell ref="BA111:BT111"/>
    <mergeCell ref="AK110:AZ110"/>
    <mergeCell ref="BA110:BT110"/>
    <mergeCell ref="BU108:CK108"/>
    <mergeCell ref="CL108:DB108"/>
    <mergeCell ref="BU109:CK109"/>
    <mergeCell ref="CL109:DB109"/>
    <mergeCell ref="BU111:CK111"/>
    <mergeCell ref="CL111:DB111"/>
    <mergeCell ref="A108:H108"/>
    <mergeCell ref="I108:AJ108"/>
    <mergeCell ref="AK108:AZ108"/>
    <mergeCell ref="BA108:BT108"/>
    <mergeCell ref="BU110:CK110"/>
    <mergeCell ref="CL110:DB110"/>
    <mergeCell ref="A109:H109"/>
    <mergeCell ref="I109:AJ109"/>
    <mergeCell ref="AK109:AZ109"/>
    <mergeCell ref="BA109:BT109"/>
    <mergeCell ref="A106:H106"/>
    <mergeCell ref="I106:AJ106"/>
    <mergeCell ref="A107:H107"/>
    <mergeCell ref="I107:AJ107"/>
    <mergeCell ref="AK107:AZ107"/>
    <mergeCell ref="BA107:BT107"/>
    <mergeCell ref="AK106:AZ106"/>
    <mergeCell ref="BA106:BT106"/>
    <mergeCell ref="BU104:CK104"/>
    <mergeCell ref="CL104:DB104"/>
    <mergeCell ref="BU105:CK105"/>
    <mergeCell ref="CL105:DB105"/>
    <mergeCell ref="BU107:CK107"/>
    <mergeCell ref="CL107:DB107"/>
    <mergeCell ref="A104:H104"/>
    <mergeCell ref="I104:AJ104"/>
    <mergeCell ref="AK104:AZ104"/>
    <mergeCell ref="BA104:BT104"/>
    <mergeCell ref="BU106:CK106"/>
    <mergeCell ref="CL106:DB106"/>
    <mergeCell ref="A105:H105"/>
    <mergeCell ref="I105:AJ105"/>
    <mergeCell ref="AK105:AZ105"/>
    <mergeCell ref="BA105:BT105"/>
    <mergeCell ref="A102:H102"/>
    <mergeCell ref="I102:AJ102"/>
    <mergeCell ref="A103:H103"/>
    <mergeCell ref="I103:AJ103"/>
    <mergeCell ref="AK103:AZ103"/>
    <mergeCell ref="BA103:BT103"/>
    <mergeCell ref="AK102:AZ102"/>
    <mergeCell ref="BA102:BT102"/>
    <mergeCell ref="BU100:CK100"/>
    <mergeCell ref="CL100:DB100"/>
    <mergeCell ref="BU101:CK101"/>
    <mergeCell ref="CL101:DB101"/>
    <mergeCell ref="BU103:CK103"/>
    <mergeCell ref="CL103:DB103"/>
    <mergeCell ref="A100:H100"/>
    <mergeCell ref="I100:AJ100"/>
    <mergeCell ref="AK100:AZ100"/>
    <mergeCell ref="BA100:BT100"/>
    <mergeCell ref="BU102:CK102"/>
    <mergeCell ref="CL102:DB102"/>
    <mergeCell ref="A101:H101"/>
    <mergeCell ref="I101:AJ101"/>
    <mergeCell ref="AK101:AZ101"/>
    <mergeCell ref="BA101:BT101"/>
    <mergeCell ref="A98:H98"/>
    <mergeCell ref="I98:AJ98"/>
    <mergeCell ref="A99:H99"/>
    <mergeCell ref="I99:AJ99"/>
    <mergeCell ref="AK99:AZ99"/>
    <mergeCell ref="BA99:BT99"/>
    <mergeCell ref="AK98:AZ98"/>
    <mergeCell ref="BA98:BT98"/>
    <mergeCell ref="BU96:CK96"/>
    <mergeCell ref="CL96:DB96"/>
    <mergeCell ref="BU97:CK97"/>
    <mergeCell ref="CL97:DB97"/>
    <mergeCell ref="BU99:CK99"/>
    <mergeCell ref="CL99:DB99"/>
    <mergeCell ref="A96:H96"/>
    <mergeCell ref="I96:AJ96"/>
    <mergeCell ref="AK96:AZ96"/>
    <mergeCell ref="BA96:BT96"/>
    <mergeCell ref="BU98:CK98"/>
    <mergeCell ref="CL98:DB98"/>
    <mergeCell ref="A97:H97"/>
    <mergeCell ref="I97:AJ97"/>
    <mergeCell ref="AK97:AZ97"/>
    <mergeCell ref="BA97:BT97"/>
    <mergeCell ref="A94:H94"/>
    <mergeCell ref="I94:AJ94"/>
    <mergeCell ref="A95:H95"/>
    <mergeCell ref="I95:AJ95"/>
    <mergeCell ref="AK95:AZ95"/>
    <mergeCell ref="BA95:BT95"/>
    <mergeCell ref="AK94:AZ94"/>
    <mergeCell ref="BA94:BT94"/>
    <mergeCell ref="BU92:CK92"/>
    <mergeCell ref="CL92:DB92"/>
    <mergeCell ref="BU93:CK93"/>
    <mergeCell ref="CL93:DB93"/>
    <mergeCell ref="BU95:CK95"/>
    <mergeCell ref="CL95:DB95"/>
    <mergeCell ref="A92:H92"/>
    <mergeCell ref="I92:AJ92"/>
    <mergeCell ref="AK92:AZ92"/>
    <mergeCell ref="BA92:BT92"/>
    <mergeCell ref="BU94:CK94"/>
    <mergeCell ref="CL94:DB94"/>
    <mergeCell ref="A93:H93"/>
    <mergeCell ref="I93:AJ93"/>
    <mergeCell ref="AK93:AZ93"/>
    <mergeCell ref="BA93:BT93"/>
    <mergeCell ref="A90:H90"/>
    <mergeCell ref="I90:AJ90"/>
    <mergeCell ref="A91:H91"/>
    <mergeCell ref="I91:AJ91"/>
    <mergeCell ref="AK91:AZ91"/>
    <mergeCell ref="BA91:BT91"/>
    <mergeCell ref="AK90:AZ90"/>
    <mergeCell ref="BA90:BT90"/>
    <mergeCell ref="BU88:CK88"/>
    <mergeCell ref="CL88:DB88"/>
    <mergeCell ref="BU89:CK89"/>
    <mergeCell ref="CL89:DB89"/>
    <mergeCell ref="BU91:CK91"/>
    <mergeCell ref="CL91:DB91"/>
    <mergeCell ref="A88:H88"/>
    <mergeCell ref="I88:AJ88"/>
    <mergeCell ref="AK88:AZ88"/>
    <mergeCell ref="BA88:BT88"/>
    <mergeCell ref="BU90:CK90"/>
    <mergeCell ref="CL90:DB90"/>
    <mergeCell ref="A89:H89"/>
    <mergeCell ref="I89:AJ89"/>
    <mergeCell ref="AK89:AZ89"/>
    <mergeCell ref="BA89:BT89"/>
    <mergeCell ref="A86:H86"/>
    <mergeCell ref="I86:AJ86"/>
    <mergeCell ref="A87:H87"/>
    <mergeCell ref="I87:AJ87"/>
    <mergeCell ref="AK87:AZ87"/>
    <mergeCell ref="BA87:BT87"/>
    <mergeCell ref="AK86:AZ86"/>
    <mergeCell ref="BA86:BT86"/>
    <mergeCell ref="BU84:CK84"/>
    <mergeCell ref="CL84:DB84"/>
    <mergeCell ref="BU85:CK85"/>
    <mergeCell ref="CL85:DB85"/>
    <mergeCell ref="BU87:CK87"/>
    <mergeCell ref="CL87:DB87"/>
    <mergeCell ref="A84:H84"/>
    <mergeCell ref="I84:AJ84"/>
    <mergeCell ref="AK84:AZ84"/>
    <mergeCell ref="BA84:BT84"/>
    <mergeCell ref="BU86:CK86"/>
    <mergeCell ref="CL86:DB86"/>
    <mergeCell ref="A85:H85"/>
    <mergeCell ref="I85:AJ85"/>
    <mergeCell ref="AK85:AZ85"/>
    <mergeCell ref="BA85:BT85"/>
    <mergeCell ref="A82:H82"/>
    <mergeCell ref="I82:AJ82"/>
    <mergeCell ref="A83:H83"/>
    <mergeCell ref="I83:AJ83"/>
    <mergeCell ref="AK83:AZ83"/>
    <mergeCell ref="BA83:BT83"/>
    <mergeCell ref="AK82:AZ82"/>
    <mergeCell ref="BA82:BT82"/>
    <mergeCell ref="BU80:CK80"/>
    <mergeCell ref="CL80:DB80"/>
    <mergeCell ref="BU81:CK81"/>
    <mergeCell ref="CL81:DB81"/>
    <mergeCell ref="BU83:CK83"/>
    <mergeCell ref="CL83:DB83"/>
    <mergeCell ref="A80:H80"/>
    <mergeCell ref="I80:AJ80"/>
    <mergeCell ref="AK80:AZ80"/>
    <mergeCell ref="BA80:BT80"/>
    <mergeCell ref="BU82:CK82"/>
    <mergeCell ref="CL82:DB82"/>
    <mergeCell ref="A81:H81"/>
    <mergeCell ref="I81:AJ81"/>
    <mergeCell ref="AK81:AZ81"/>
    <mergeCell ref="BA81:BT81"/>
    <mergeCell ref="A78:H78"/>
    <mergeCell ref="I78:AJ78"/>
    <mergeCell ref="A79:H79"/>
    <mergeCell ref="I79:AJ79"/>
    <mergeCell ref="AK79:AZ79"/>
    <mergeCell ref="BA79:BT79"/>
    <mergeCell ref="AK78:AZ78"/>
    <mergeCell ref="BA78:BT78"/>
    <mergeCell ref="BU76:CK76"/>
    <mergeCell ref="CL76:DB76"/>
    <mergeCell ref="BU77:CK77"/>
    <mergeCell ref="CL77:DB77"/>
    <mergeCell ref="BU79:CK79"/>
    <mergeCell ref="CL79:DB79"/>
    <mergeCell ref="A76:H76"/>
    <mergeCell ref="I76:AJ76"/>
    <mergeCell ref="AK76:AZ76"/>
    <mergeCell ref="BA76:BT76"/>
    <mergeCell ref="BU78:CK78"/>
    <mergeCell ref="CL78:DB78"/>
    <mergeCell ref="A77:H77"/>
    <mergeCell ref="I77:AJ77"/>
    <mergeCell ref="AK77:AZ77"/>
    <mergeCell ref="BA77:BT77"/>
    <mergeCell ref="A74:H74"/>
    <mergeCell ref="I74:AJ74"/>
    <mergeCell ref="A75:H75"/>
    <mergeCell ref="I75:AJ75"/>
    <mergeCell ref="AK75:AZ75"/>
    <mergeCell ref="BA75:BT75"/>
    <mergeCell ref="AK74:AZ74"/>
    <mergeCell ref="BA74:BT74"/>
    <mergeCell ref="BU72:CK72"/>
    <mergeCell ref="CL72:DB72"/>
    <mergeCell ref="BU73:CK73"/>
    <mergeCell ref="CL73:DB73"/>
    <mergeCell ref="BU75:CK75"/>
    <mergeCell ref="CL75:DB75"/>
    <mergeCell ref="A72:H72"/>
    <mergeCell ref="I72:AJ72"/>
    <mergeCell ref="AK72:AZ72"/>
    <mergeCell ref="BA72:BT72"/>
    <mergeCell ref="BU74:CK74"/>
    <mergeCell ref="CL74:DB74"/>
    <mergeCell ref="A73:H73"/>
    <mergeCell ref="I73:AJ73"/>
    <mergeCell ref="AK73:AZ73"/>
    <mergeCell ref="BA73:BT73"/>
    <mergeCell ref="A70:H70"/>
    <mergeCell ref="I70:AJ70"/>
    <mergeCell ref="A71:H71"/>
    <mergeCell ref="I71:AJ71"/>
    <mergeCell ref="AK71:AZ71"/>
    <mergeCell ref="BA71:BT71"/>
    <mergeCell ref="AK70:AZ70"/>
    <mergeCell ref="BA70:BT70"/>
    <mergeCell ref="BU68:CK68"/>
    <mergeCell ref="CL68:DB68"/>
    <mergeCell ref="BU69:CK69"/>
    <mergeCell ref="CL69:DB69"/>
    <mergeCell ref="BU71:CK71"/>
    <mergeCell ref="CL71:DB71"/>
    <mergeCell ref="A68:H68"/>
    <mergeCell ref="I68:AJ68"/>
    <mergeCell ref="AK68:AZ68"/>
    <mergeCell ref="BA68:BT68"/>
    <mergeCell ref="BU70:CK70"/>
    <mergeCell ref="CL70:DB70"/>
    <mergeCell ref="A69:H69"/>
    <mergeCell ref="I69:AJ69"/>
    <mergeCell ref="AK69:AZ69"/>
    <mergeCell ref="BA69:BT69"/>
    <mergeCell ref="A66:H66"/>
    <mergeCell ref="I66:AJ66"/>
    <mergeCell ref="A67:H67"/>
    <mergeCell ref="I67:AJ67"/>
    <mergeCell ref="AK67:AZ67"/>
    <mergeCell ref="BA67:BT67"/>
    <mergeCell ref="AK66:AZ66"/>
    <mergeCell ref="BA66:BT66"/>
    <mergeCell ref="BU64:CK64"/>
    <mergeCell ref="CL64:DB64"/>
    <mergeCell ref="BU65:CK65"/>
    <mergeCell ref="CL65:DB65"/>
    <mergeCell ref="BU67:CK67"/>
    <mergeCell ref="CL67:DB67"/>
    <mergeCell ref="A64:H64"/>
    <mergeCell ref="I64:AJ64"/>
    <mergeCell ref="AK64:AZ64"/>
    <mergeCell ref="BA64:BT64"/>
    <mergeCell ref="BU66:CK66"/>
    <mergeCell ref="CL66:DB66"/>
    <mergeCell ref="A65:H65"/>
    <mergeCell ref="I65:AJ65"/>
    <mergeCell ref="AK65:AZ65"/>
    <mergeCell ref="BA65:BT65"/>
    <mergeCell ref="A62:H62"/>
    <mergeCell ref="I62:AJ62"/>
    <mergeCell ref="A63:H63"/>
    <mergeCell ref="I63:AJ63"/>
    <mergeCell ref="AK63:AZ63"/>
    <mergeCell ref="BA63:BT63"/>
    <mergeCell ref="AK62:AZ62"/>
    <mergeCell ref="BA62:BT62"/>
    <mergeCell ref="BU60:CK60"/>
    <mergeCell ref="CL60:DB60"/>
    <mergeCell ref="BU61:CK61"/>
    <mergeCell ref="CL61:DB61"/>
    <mergeCell ref="BU63:CK63"/>
    <mergeCell ref="CL63:DB63"/>
    <mergeCell ref="A60:H60"/>
    <mergeCell ref="I60:AJ60"/>
    <mergeCell ref="AK60:AZ60"/>
    <mergeCell ref="BA60:BT60"/>
    <mergeCell ref="BU62:CK62"/>
    <mergeCell ref="CL62:DB62"/>
    <mergeCell ref="A61:H61"/>
    <mergeCell ref="I61:AJ61"/>
    <mergeCell ref="AK61:AZ61"/>
    <mergeCell ref="BA61:BT61"/>
    <mergeCell ref="A58:H58"/>
    <mergeCell ref="I58:AJ58"/>
    <mergeCell ref="A59:H59"/>
    <mergeCell ref="I59:AJ59"/>
    <mergeCell ref="AK59:AZ59"/>
    <mergeCell ref="BA59:BT59"/>
    <mergeCell ref="AK58:AZ58"/>
    <mergeCell ref="BA58:BT58"/>
    <mergeCell ref="BU56:CK56"/>
    <mergeCell ref="CL56:DB56"/>
    <mergeCell ref="BU57:CK57"/>
    <mergeCell ref="CL57:DB57"/>
    <mergeCell ref="BU59:CK59"/>
    <mergeCell ref="CL59:DB59"/>
    <mergeCell ref="A56:H56"/>
    <mergeCell ref="I56:AJ56"/>
    <mergeCell ref="AK56:AZ56"/>
    <mergeCell ref="BA56:BT56"/>
    <mergeCell ref="BU58:CK58"/>
    <mergeCell ref="CL58:DB58"/>
    <mergeCell ref="A57:H57"/>
    <mergeCell ref="I57:AJ57"/>
    <mergeCell ref="AK57:AZ57"/>
    <mergeCell ref="BA57:BT57"/>
    <mergeCell ref="A54:H54"/>
    <mergeCell ref="I54:AJ54"/>
    <mergeCell ref="A55:H55"/>
    <mergeCell ref="I55:AJ55"/>
    <mergeCell ref="AK55:AZ55"/>
    <mergeCell ref="BA55:BT55"/>
    <mergeCell ref="AK54:AZ54"/>
    <mergeCell ref="BA54:BT54"/>
    <mergeCell ref="BU52:CK52"/>
    <mergeCell ref="CL52:DB52"/>
    <mergeCell ref="BU53:CK53"/>
    <mergeCell ref="CL53:DB53"/>
    <mergeCell ref="BU55:CK55"/>
    <mergeCell ref="CL55:DB55"/>
    <mergeCell ref="A52:H52"/>
    <mergeCell ref="I52:AJ52"/>
    <mergeCell ref="AK52:AZ52"/>
    <mergeCell ref="BA52:BT52"/>
    <mergeCell ref="BU54:CK54"/>
    <mergeCell ref="CL54:DB54"/>
    <mergeCell ref="A53:H53"/>
    <mergeCell ref="I53:AJ53"/>
    <mergeCell ref="AK53:AZ53"/>
    <mergeCell ref="BA53:BT53"/>
    <mergeCell ref="A50:H50"/>
    <mergeCell ref="I50:AJ50"/>
    <mergeCell ref="A51:H51"/>
    <mergeCell ref="I51:AJ51"/>
    <mergeCell ref="AK51:AZ51"/>
    <mergeCell ref="BA51:BT51"/>
    <mergeCell ref="AK50:AZ50"/>
    <mergeCell ref="BA50:BT50"/>
    <mergeCell ref="BU48:CK48"/>
    <mergeCell ref="CL48:DB48"/>
    <mergeCell ref="BU49:CK49"/>
    <mergeCell ref="CL49:DB49"/>
    <mergeCell ref="BU51:CK51"/>
    <mergeCell ref="CL51:DB51"/>
    <mergeCell ref="A48:H48"/>
    <mergeCell ref="I48:AJ48"/>
    <mergeCell ref="AK48:AZ48"/>
    <mergeCell ref="BA48:BT48"/>
    <mergeCell ref="BU50:CK50"/>
    <mergeCell ref="CL50:DB50"/>
    <mergeCell ref="A49:H49"/>
    <mergeCell ref="I49:AJ49"/>
    <mergeCell ref="AK49:AZ49"/>
    <mergeCell ref="BA49:BT49"/>
    <mergeCell ref="A46:H46"/>
    <mergeCell ref="I46:AJ46"/>
    <mergeCell ref="A47:H47"/>
    <mergeCell ref="I47:AJ47"/>
    <mergeCell ref="AK47:AZ47"/>
    <mergeCell ref="BA47:BT47"/>
    <mergeCell ref="AK46:AZ46"/>
    <mergeCell ref="BA46:BT46"/>
    <mergeCell ref="BU44:CK44"/>
    <mergeCell ref="CL44:DB44"/>
    <mergeCell ref="BU45:CK45"/>
    <mergeCell ref="CL45:DB45"/>
    <mergeCell ref="BU47:CK47"/>
    <mergeCell ref="CL47:DB47"/>
    <mergeCell ref="A44:H44"/>
    <mergeCell ref="I44:AJ44"/>
    <mergeCell ref="AK44:AZ44"/>
    <mergeCell ref="BA44:BT44"/>
    <mergeCell ref="BU46:CK46"/>
    <mergeCell ref="CL46:DB46"/>
    <mergeCell ref="A45:H45"/>
    <mergeCell ref="I45:AJ45"/>
    <mergeCell ref="AK45:AZ45"/>
    <mergeCell ref="BA45:BT45"/>
    <mergeCell ref="A42:H42"/>
    <mergeCell ref="I42:AJ42"/>
    <mergeCell ref="A43:H43"/>
    <mergeCell ref="I43:AJ43"/>
    <mergeCell ref="AK43:AZ43"/>
    <mergeCell ref="BA43:BT43"/>
    <mergeCell ref="AK42:AZ42"/>
    <mergeCell ref="BA42:BT42"/>
    <mergeCell ref="BU40:CK40"/>
    <mergeCell ref="CL40:DB40"/>
    <mergeCell ref="BU41:CK41"/>
    <mergeCell ref="CL41:DB41"/>
    <mergeCell ref="BU43:CK43"/>
    <mergeCell ref="CL43:DB43"/>
    <mergeCell ref="A40:H40"/>
    <mergeCell ref="I40:AJ40"/>
    <mergeCell ref="AK40:AZ40"/>
    <mergeCell ref="BA40:BT40"/>
    <mergeCell ref="BU42:CK42"/>
    <mergeCell ref="CL42:DB42"/>
    <mergeCell ref="A41:H41"/>
    <mergeCell ref="I41:AJ41"/>
    <mergeCell ref="AK41:AZ41"/>
    <mergeCell ref="BA41:BT41"/>
    <mergeCell ref="BU39:CK39"/>
    <mergeCell ref="CL39:DB39"/>
    <mergeCell ref="A38:H38"/>
    <mergeCell ref="I38:AJ38"/>
    <mergeCell ref="A39:H39"/>
    <mergeCell ref="I39:AJ39"/>
    <mergeCell ref="AK39:AZ39"/>
    <mergeCell ref="BA39:BT39"/>
    <mergeCell ref="AK38:AZ38"/>
    <mergeCell ref="BA38:BT38"/>
    <mergeCell ref="BU36:CK36"/>
    <mergeCell ref="CL36:DB36"/>
    <mergeCell ref="BA36:BT36"/>
    <mergeCell ref="BU38:CK38"/>
    <mergeCell ref="CL38:DB38"/>
    <mergeCell ref="BU37:CK37"/>
    <mergeCell ref="CL37:DB37"/>
    <mergeCell ref="BA37:BT37"/>
    <mergeCell ref="A36:H36"/>
    <mergeCell ref="I36:AJ36"/>
    <mergeCell ref="AK36:AZ36"/>
    <mergeCell ref="A37:H37"/>
    <mergeCell ref="I37:AJ37"/>
    <mergeCell ref="AK37:AZ37"/>
    <mergeCell ref="BU35:CK35"/>
    <mergeCell ref="CL35:DB35"/>
    <mergeCell ref="A34:DB34"/>
    <mergeCell ref="A35:H35"/>
    <mergeCell ref="I35:AJ35"/>
    <mergeCell ref="AK35:AZ35"/>
    <mergeCell ref="BA35:BT35"/>
    <mergeCell ref="AW11:CE11"/>
    <mergeCell ref="A12:DB12"/>
    <mergeCell ref="A14:DB14"/>
    <mergeCell ref="A15:DB15"/>
    <mergeCell ref="A16:DB16"/>
    <mergeCell ref="A18:DB18"/>
    <mergeCell ref="AG27:DB27"/>
    <mergeCell ref="AA28:DB28"/>
    <mergeCell ref="I29:DB29"/>
    <mergeCell ref="A31:DB31"/>
    <mergeCell ref="BR4:DB4"/>
    <mergeCell ref="BR2:DB2"/>
    <mergeCell ref="AB20:DB20"/>
    <mergeCell ref="AI21:DB21"/>
    <mergeCell ref="A8:DB8"/>
    <mergeCell ref="A10:DB10"/>
    <mergeCell ref="A33:AJ33"/>
    <mergeCell ref="AK33:AZ33"/>
    <mergeCell ref="BA33:BT33"/>
    <mergeCell ref="BU33:CK33"/>
    <mergeCell ref="CL33:DB33"/>
    <mergeCell ref="Y22:DB22"/>
    <mergeCell ref="Y23:DB23"/>
    <mergeCell ref="I24:DB24"/>
    <mergeCell ref="I25:DB25"/>
    <mergeCell ref="AA26:DB26"/>
  </mergeCells>
  <phoneticPr fontId="0" type="noConversion"/>
  <hyperlinks>
    <hyperlink ref="AG27" r:id="rId1"/>
  </hyperlinks>
  <pageMargins left="0.78740157480314965" right="0.51181102362204722" top="0.59055118110236227" bottom="0.39370078740157483" header="0.19685039370078741" footer="0.19685039370078741"/>
  <pageSetup paperSize="9" scale="9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0"/>
  <sheetViews>
    <sheetView view="pageBreakPreview" topLeftCell="A4" zoomScaleNormal="100" zoomScaleSheetLayoutView="100" workbookViewId="0">
      <selection activeCell="CJ6" sqref="CJ6:CR6"/>
    </sheetView>
  </sheetViews>
  <sheetFormatPr defaultColWidth="0.85546875" defaultRowHeight="15.75" x14ac:dyDescent="0.25"/>
  <cols>
    <col min="1" max="57" width="0.85546875" style="1"/>
    <col min="58" max="58" width="1.42578125" style="1" customWidth="1"/>
    <col min="59" max="66" width="0.85546875" style="1"/>
    <col min="67" max="67" width="1.28515625" style="1" customWidth="1"/>
    <col min="68" max="69" width="0.85546875" style="1"/>
    <col min="70" max="70" width="0.85546875" style="1" customWidth="1"/>
    <col min="71" max="73" width="0.85546875" style="1"/>
    <col min="74" max="74" width="0.85546875" style="1" customWidth="1"/>
    <col min="75" max="75" width="1.7109375" style="1" customWidth="1"/>
    <col min="76" max="83" width="0.85546875" style="1"/>
    <col min="84" max="84" width="2" style="1" customWidth="1"/>
    <col min="85" max="86" width="0.85546875" style="1"/>
    <col min="87" max="88" width="0.85546875" style="1" customWidth="1"/>
    <col min="89" max="92" width="0.85546875" style="1"/>
    <col min="93" max="93" width="1.7109375" style="1" customWidth="1"/>
    <col min="94" max="100" width="0.85546875" style="1"/>
    <col min="101" max="101" width="1.5703125" style="1" customWidth="1"/>
    <col min="102" max="109" width="0.85546875" style="1"/>
    <col min="110" max="110" width="16.7109375" style="1" customWidth="1"/>
    <col min="111" max="16384" width="0.85546875" style="1"/>
  </cols>
  <sheetData>
    <row r="1" spans="1:110" x14ac:dyDescent="0.25">
      <c r="B1" s="32" t="s">
        <v>112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7"/>
    </row>
    <row r="3" spans="1:110" s="2" customFormat="1" ht="54.75" customHeight="1" x14ac:dyDescent="0.2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  <c r="AJ3" s="86" t="s">
        <v>1</v>
      </c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3"/>
      <c r="AZ3" s="27" t="s">
        <v>2</v>
      </c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6"/>
      <c r="BR3" s="27" t="s">
        <v>115</v>
      </c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6"/>
      <c r="CJ3" s="27" t="s">
        <v>3</v>
      </c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</row>
    <row r="4" spans="1:110" s="2" customFormat="1" ht="40.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5"/>
      <c r="AJ4" s="87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5"/>
      <c r="AZ4" s="27" t="s">
        <v>113</v>
      </c>
      <c r="BA4" s="25"/>
      <c r="BB4" s="25"/>
      <c r="BC4" s="25"/>
      <c r="BD4" s="25"/>
      <c r="BE4" s="25"/>
      <c r="BF4" s="25"/>
      <c r="BG4" s="25"/>
      <c r="BH4" s="26"/>
      <c r="BI4" s="27" t="s">
        <v>114</v>
      </c>
      <c r="BJ4" s="25"/>
      <c r="BK4" s="25"/>
      <c r="BL4" s="25"/>
      <c r="BM4" s="25"/>
      <c r="BN4" s="25"/>
      <c r="BO4" s="25"/>
      <c r="BP4" s="25"/>
      <c r="BQ4" s="26"/>
      <c r="BR4" s="27" t="s">
        <v>113</v>
      </c>
      <c r="BS4" s="25"/>
      <c r="BT4" s="25"/>
      <c r="BU4" s="25"/>
      <c r="BV4" s="25"/>
      <c r="BW4" s="25"/>
      <c r="BX4" s="25"/>
      <c r="BY4" s="25"/>
      <c r="BZ4" s="26"/>
      <c r="CA4" s="27" t="s">
        <v>114</v>
      </c>
      <c r="CB4" s="25"/>
      <c r="CC4" s="25"/>
      <c r="CD4" s="25"/>
      <c r="CE4" s="25"/>
      <c r="CF4" s="25"/>
      <c r="CG4" s="25"/>
      <c r="CH4" s="25"/>
      <c r="CI4" s="26"/>
      <c r="CJ4" s="27" t="s">
        <v>113</v>
      </c>
      <c r="CK4" s="25"/>
      <c r="CL4" s="25"/>
      <c r="CM4" s="25"/>
      <c r="CN4" s="25"/>
      <c r="CO4" s="25"/>
      <c r="CP4" s="25"/>
      <c r="CQ4" s="25"/>
      <c r="CR4" s="26"/>
      <c r="CS4" s="27" t="s">
        <v>114</v>
      </c>
      <c r="CT4" s="25"/>
      <c r="CU4" s="25"/>
      <c r="CV4" s="25"/>
      <c r="CW4" s="25"/>
      <c r="CX4" s="25"/>
      <c r="CY4" s="25"/>
      <c r="CZ4" s="25"/>
      <c r="DA4" s="25"/>
    </row>
    <row r="5" spans="1:110" s="2" customFormat="1" ht="27.75" customHeight="1" x14ac:dyDescent="0.2">
      <c r="A5" s="45" t="s">
        <v>33</v>
      </c>
      <c r="B5" s="45"/>
      <c r="C5" s="45"/>
      <c r="D5" s="45"/>
      <c r="E5" s="45"/>
      <c r="F5" s="45"/>
      <c r="G5" s="46" t="s">
        <v>117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78"/>
      <c r="AJ5" s="47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2"/>
      <c r="AZ5" s="47"/>
      <c r="BA5" s="41"/>
      <c r="BB5" s="41"/>
      <c r="BC5" s="41"/>
      <c r="BD5" s="41"/>
      <c r="BE5" s="41"/>
      <c r="BF5" s="41"/>
      <c r="BG5" s="41"/>
      <c r="BH5" s="42"/>
      <c r="BI5" s="47"/>
      <c r="BJ5" s="41"/>
      <c r="BK5" s="41"/>
      <c r="BL5" s="41"/>
      <c r="BM5" s="41"/>
      <c r="BN5" s="41"/>
      <c r="BO5" s="41"/>
      <c r="BP5" s="41"/>
      <c r="BQ5" s="42"/>
      <c r="BR5" s="47"/>
      <c r="BS5" s="41"/>
      <c r="BT5" s="41"/>
      <c r="BU5" s="41"/>
      <c r="BV5" s="41"/>
      <c r="BW5" s="41"/>
      <c r="BX5" s="41"/>
      <c r="BY5" s="41"/>
      <c r="BZ5" s="42"/>
      <c r="CA5" s="47"/>
      <c r="CB5" s="41"/>
      <c r="CC5" s="41"/>
      <c r="CD5" s="41"/>
      <c r="CE5" s="41"/>
      <c r="CF5" s="41"/>
      <c r="CG5" s="41"/>
      <c r="CH5" s="41"/>
      <c r="CI5" s="42"/>
      <c r="CJ5" s="47"/>
      <c r="CK5" s="41"/>
      <c r="CL5" s="41"/>
      <c r="CM5" s="41"/>
      <c r="CN5" s="41"/>
      <c r="CO5" s="41"/>
      <c r="CP5" s="41"/>
      <c r="CQ5" s="41"/>
      <c r="CR5" s="42"/>
      <c r="CS5" s="47"/>
      <c r="CT5" s="41"/>
      <c r="CU5" s="41"/>
      <c r="CV5" s="41"/>
      <c r="CW5" s="41"/>
      <c r="CX5" s="41"/>
      <c r="CY5" s="41"/>
      <c r="CZ5" s="41"/>
      <c r="DA5" s="41"/>
    </row>
    <row r="6" spans="1:110" s="2" customFormat="1" ht="54" customHeight="1" x14ac:dyDescent="0.2">
      <c r="A6" s="45" t="s">
        <v>34</v>
      </c>
      <c r="B6" s="45"/>
      <c r="C6" s="45"/>
      <c r="D6" s="45"/>
      <c r="E6" s="45"/>
      <c r="F6" s="45"/>
      <c r="G6" s="46" t="s">
        <v>118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8"/>
      <c r="AJ6" s="47" t="s">
        <v>116</v>
      </c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2"/>
      <c r="AZ6" s="47" t="s">
        <v>147</v>
      </c>
      <c r="BA6" s="41"/>
      <c r="BB6" s="41"/>
      <c r="BC6" s="41"/>
      <c r="BD6" s="41"/>
      <c r="BE6" s="41"/>
      <c r="BF6" s="41"/>
      <c r="BG6" s="41"/>
      <c r="BH6" s="42"/>
      <c r="BI6" s="47">
        <v>455.28</v>
      </c>
      <c r="BJ6" s="41"/>
      <c r="BK6" s="41"/>
      <c r="BL6" s="41"/>
      <c r="BM6" s="41"/>
      <c r="BN6" s="41"/>
      <c r="BO6" s="41"/>
      <c r="BP6" s="41"/>
      <c r="BQ6" s="42"/>
      <c r="BR6" s="47">
        <v>418.23</v>
      </c>
      <c r="BS6" s="41"/>
      <c r="BT6" s="41"/>
      <c r="BU6" s="41"/>
      <c r="BV6" s="41"/>
      <c r="BW6" s="41"/>
      <c r="BX6" s="41"/>
      <c r="BY6" s="41"/>
      <c r="BZ6" s="42"/>
      <c r="CA6" s="47">
        <v>418.23</v>
      </c>
      <c r="CB6" s="41"/>
      <c r="CC6" s="41"/>
      <c r="CD6" s="41"/>
      <c r="CE6" s="41"/>
      <c r="CF6" s="41"/>
      <c r="CG6" s="41"/>
      <c r="CH6" s="41"/>
      <c r="CI6" s="42"/>
      <c r="CJ6" s="75">
        <v>418.23</v>
      </c>
      <c r="CK6" s="76"/>
      <c r="CL6" s="76"/>
      <c r="CM6" s="76"/>
      <c r="CN6" s="76"/>
      <c r="CO6" s="76"/>
      <c r="CP6" s="76"/>
      <c r="CQ6" s="76"/>
      <c r="CR6" s="77"/>
      <c r="CS6" s="75">
        <v>959.53</v>
      </c>
      <c r="CT6" s="76"/>
      <c r="CU6" s="76"/>
      <c r="CV6" s="76"/>
      <c r="CW6" s="76"/>
      <c r="CX6" s="76"/>
      <c r="CY6" s="76"/>
      <c r="CZ6" s="76"/>
      <c r="DA6" s="77"/>
    </row>
    <row r="7" spans="1:110" s="2" customFormat="1" ht="66" customHeight="1" x14ac:dyDescent="0.2">
      <c r="A7" s="45" t="s">
        <v>35</v>
      </c>
      <c r="B7" s="45"/>
      <c r="C7" s="45"/>
      <c r="D7" s="45"/>
      <c r="E7" s="45"/>
      <c r="F7" s="45"/>
      <c r="G7" s="46" t="s">
        <v>119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78"/>
      <c r="AJ7" s="47" t="s">
        <v>116</v>
      </c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2"/>
      <c r="AZ7" s="47" t="s">
        <v>147</v>
      </c>
      <c r="BA7" s="41"/>
      <c r="BB7" s="41"/>
      <c r="BC7" s="41"/>
      <c r="BD7" s="41"/>
      <c r="BE7" s="41"/>
      <c r="BF7" s="41"/>
      <c r="BG7" s="41"/>
      <c r="BH7" s="42"/>
      <c r="BI7" s="47">
        <v>90.53</v>
      </c>
      <c r="BJ7" s="41"/>
      <c r="BK7" s="41"/>
      <c r="BL7" s="41"/>
      <c r="BM7" s="41"/>
      <c r="BN7" s="41"/>
      <c r="BO7" s="41"/>
      <c r="BP7" s="41"/>
      <c r="BQ7" s="42"/>
      <c r="BR7" s="47">
        <v>90.53</v>
      </c>
      <c r="BS7" s="41"/>
      <c r="BT7" s="41"/>
      <c r="BU7" s="41"/>
      <c r="BV7" s="41"/>
      <c r="BW7" s="41"/>
      <c r="BX7" s="41"/>
      <c r="BY7" s="41"/>
      <c r="BZ7" s="42"/>
      <c r="CA7" s="47">
        <v>223.99</v>
      </c>
      <c r="CB7" s="41"/>
      <c r="CC7" s="41"/>
      <c r="CD7" s="41"/>
      <c r="CE7" s="41"/>
      <c r="CF7" s="41"/>
      <c r="CG7" s="41"/>
      <c r="CH7" s="41"/>
      <c r="CI7" s="42"/>
      <c r="CJ7" s="75">
        <v>223.98999999999998</v>
      </c>
      <c r="CK7" s="76"/>
      <c r="CL7" s="76"/>
      <c r="CM7" s="76"/>
      <c r="CN7" s="76"/>
      <c r="CO7" s="76"/>
      <c r="CP7" s="76"/>
      <c r="CQ7" s="76"/>
      <c r="CR7" s="77"/>
      <c r="CS7" s="75">
        <v>1063.92</v>
      </c>
      <c r="CT7" s="76"/>
      <c r="CU7" s="76"/>
      <c r="CV7" s="76"/>
      <c r="CW7" s="76"/>
      <c r="CX7" s="76"/>
      <c r="CY7" s="76"/>
      <c r="CZ7" s="76"/>
      <c r="DA7" s="77"/>
      <c r="DF7" s="16"/>
    </row>
    <row r="8" spans="1:110" s="2" customFormat="1" ht="27.75" customHeight="1" x14ac:dyDescent="0.2">
      <c r="A8" s="45" t="s">
        <v>36</v>
      </c>
      <c r="B8" s="45"/>
      <c r="C8" s="45"/>
      <c r="D8" s="45"/>
      <c r="E8" s="45"/>
      <c r="F8" s="45"/>
      <c r="G8" s="46" t="s">
        <v>120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78"/>
      <c r="AJ8" s="47" t="s">
        <v>116</v>
      </c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2"/>
      <c r="AZ8" s="47"/>
      <c r="BA8" s="41"/>
      <c r="BB8" s="41"/>
      <c r="BC8" s="41"/>
      <c r="BD8" s="41"/>
      <c r="BE8" s="41"/>
      <c r="BF8" s="41"/>
      <c r="BG8" s="41"/>
      <c r="BH8" s="42"/>
      <c r="BI8" s="47"/>
      <c r="BJ8" s="41"/>
      <c r="BK8" s="41"/>
      <c r="BL8" s="41"/>
      <c r="BM8" s="41"/>
      <c r="BN8" s="41"/>
      <c r="BO8" s="41"/>
      <c r="BP8" s="41"/>
      <c r="BQ8" s="42"/>
      <c r="BR8" s="47"/>
      <c r="BS8" s="41"/>
      <c r="BT8" s="41"/>
      <c r="BU8" s="41"/>
      <c r="BV8" s="41"/>
      <c r="BW8" s="41"/>
      <c r="BX8" s="41"/>
      <c r="BY8" s="41"/>
      <c r="BZ8" s="42"/>
      <c r="CA8" s="47"/>
      <c r="CB8" s="41"/>
      <c r="CC8" s="41"/>
      <c r="CD8" s="41"/>
      <c r="CE8" s="41"/>
      <c r="CF8" s="41"/>
      <c r="CG8" s="41"/>
      <c r="CH8" s="41"/>
      <c r="CI8" s="42"/>
      <c r="CJ8" s="75"/>
      <c r="CK8" s="76"/>
      <c r="CL8" s="76"/>
      <c r="CM8" s="76"/>
      <c r="CN8" s="76"/>
      <c r="CO8" s="76"/>
      <c r="CP8" s="76"/>
      <c r="CQ8" s="76"/>
      <c r="CR8" s="77"/>
      <c r="CS8" s="75"/>
      <c r="CT8" s="76"/>
      <c r="CU8" s="76"/>
      <c r="CV8" s="76"/>
      <c r="CW8" s="76"/>
      <c r="CX8" s="76"/>
      <c r="CY8" s="76"/>
      <c r="CZ8" s="76"/>
      <c r="DA8" s="76"/>
    </row>
    <row r="9" spans="1:110" s="2" customFormat="1" ht="15" customHeight="1" x14ac:dyDescent="0.2">
      <c r="A9" s="45"/>
      <c r="B9" s="45"/>
      <c r="C9" s="45"/>
      <c r="D9" s="45"/>
      <c r="E9" s="45"/>
      <c r="F9" s="45"/>
      <c r="G9" s="46" t="s">
        <v>79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78"/>
      <c r="AJ9" s="47" t="s">
        <v>116</v>
      </c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/>
      <c r="AZ9" s="27" t="s">
        <v>147</v>
      </c>
      <c r="BA9" s="25"/>
      <c r="BB9" s="25"/>
      <c r="BC9" s="25"/>
      <c r="BD9" s="25"/>
      <c r="BE9" s="25"/>
      <c r="BF9" s="25"/>
      <c r="BG9" s="25"/>
      <c r="BH9" s="26"/>
      <c r="BI9" s="47">
        <v>557.28</v>
      </c>
      <c r="BJ9" s="41"/>
      <c r="BK9" s="41"/>
      <c r="BL9" s="41"/>
      <c r="BM9" s="41"/>
      <c r="BN9" s="41"/>
      <c r="BO9" s="41"/>
      <c r="BP9" s="41"/>
      <c r="BQ9" s="42"/>
      <c r="BR9" s="47">
        <v>446.32</v>
      </c>
      <c r="BS9" s="41"/>
      <c r="BT9" s="41"/>
      <c r="BU9" s="41"/>
      <c r="BV9" s="41"/>
      <c r="BW9" s="41"/>
      <c r="BX9" s="41"/>
      <c r="BY9" s="41"/>
      <c r="BZ9" s="42"/>
      <c r="CA9" s="47">
        <v>449.23</v>
      </c>
      <c r="CB9" s="41"/>
      <c r="CC9" s="41"/>
      <c r="CD9" s="41"/>
      <c r="CE9" s="41"/>
      <c r="CF9" s="41"/>
      <c r="CG9" s="41"/>
      <c r="CH9" s="41"/>
      <c r="CI9" s="42"/>
      <c r="CJ9" s="75">
        <v>449.23</v>
      </c>
      <c r="CK9" s="76"/>
      <c r="CL9" s="76"/>
      <c r="CM9" s="76"/>
      <c r="CN9" s="76"/>
      <c r="CO9" s="76"/>
      <c r="CP9" s="76"/>
      <c r="CQ9" s="76"/>
      <c r="CR9" s="77"/>
      <c r="CS9" s="75">
        <v>907.83</v>
      </c>
      <c r="CT9" s="76"/>
      <c r="CU9" s="76"/>
      <c r="CV9" s="76"/>
      <c r="CW9" s="76"/>
      <c r="CX9" s="76"/>
      <c r="CY9" s="76"/>
      <c r="CZ9" s="76"/>
      <c r="DA9" s="77"/>
      <c r="DF9" s="16"/>
    </row>
    <row r="10" spans="1:110" s="2" customFormat="1" ht="15" customHeight="1" x14ac:dyDescent="0.2">
      <c r="A10" s="45"/>
      <c r="B10" s="45"/>
      <c r="C10" s="45"/>
      <c r="D10" s="45"/>
      <c r="E10" s="45"/>
      <c r="F10" s="45"/>
      <c r="G10" s="46" t="s">
        <v>80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78"/>
      <c r="AJ10" s="47" t="s">
        <v>116</v>
      </c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2"/>
      <c r="AZ10" s="27" t="s">
        <v>147</v>
      </c>
      <c r="BA10" s="25"/>
      <c r="BB10" s="25"/>
      <c r="BC10" s="25"/>
      <c r="BD10" s="25"/>
      <c r="BE10" s="25"/>
      <c r="BF10" s="25"/>
      <c r="BG10" s="25"/>
      <c r="BH10" s="26"/>
      <c r="BI10" s="47">
        <v>307.68</v>
      </c>
      <c r="BJ10" s="41"/>
      <c r="BK10" s="41"/>
      <c r="BL10" s="41"/>
      <c r="BM10" s="41"/>
      <c r="BN10" s="41"/>
      <c r="BO10" s="41"/>
      <c r="BP10" s="41"/>
      <c r="BQ10" s="42"/>
      <c r="BR10" s="47">
        <v>221.26</v>
      </c>
      <c r="BS10" s="41"/>
      <c r="BT10" s="41"/>
      <c r="BU10" s="41"/>
      <c r="BV10" s="41"/>
      <c r="BW10" s="41"/>
      <c r="BX10" s="41"/>
      <c r="BY10" s="41"/>
      <c r="BZ10" s="42"/>
      <c r="CA10" s="79">
        <v>241.4</v>
      </c>
      <c r="CB10" s="80"/>
      <c r="CC10" s="80"/>
      <c r="CD10" s="80"/>
      <c r="CE10" s="80"/>
      <c r="CF10" s="80"/>
      <c r="CG10" s="80"/>
      <c r="CH10" s="80"/>
      <c r="CI10" s="81"/>
      <c r="CJ10" s="75">
        <v>241.4</v>
      </c>
      <c r="CK10" s="76"/>
      <c r="CL10" s="76"/>
      <c r="CM10" s="76"/>
      <c r="CN10" s="76"/>
      <c r="CO10" s="76"/>
      <c r="CP10" s="76"/>
      <c r="CQ10" s="76"/>
      <c r="CR10" s="77"/>
      <c r="CS10" s="75">
        <v>480.13</v>
      </c>
      <c r="CT10" s="76"/>
      <c r="CU10" s="76"/>
      <c r="CV10" s="76"/>
      <c r="CW10" s="76"/>
      <c r="CX10" s="76"/>
      <c r="CY10" s="76"/>
      <c r="CZ10" s="76"/>
      <c r="DA10" s="77"/>
      <c r="DF10" s="16"/>
    </row>
    <row r="11" spans="1:110" s="2" customFormat="1" ht="15" customHeight="1" x14ac:dyDescent="0.2">
      <c r="A11" s="45"/>
      <c r="B11" s="45"/>
      <c r="C11" s="45"/>
      <c r="D11" s="45"/>
      <c r="E11" s="45"/>
      <c r="F11" s="45"/>
      <c r="G11" s="46" t="s">
        <v>81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78"/>
      <c r="AJ11" s="47" t="s">
        <v>116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2"/>
      <c r="AZ11" s="27" t="s">
        <v>147</v>
      </c>
      <c r="BA11" s="25"/>
      <c r="BB11" s="25"/>
      <c r="BC11" s="25"/>
      <c r="BD11" s="25"/>
      <c r="BE11" s="25"/>
      <c r="BF11" s="25"/>
      <c r="BG11" s="25"/>
      <c r="BH11" s="26"/>
      <c r="BI11" s="47">
        <v>185.76</v>
      </c>
      <c r="BJ11" s="41"/>
      <c r="BK11" s="41"/>
      <c r="BL11" s="41"/>
      <c r="BM11" s="41"/>
      <c r="BN11" s="41"/>
      <c r="BO11" s="41"/>
      <c r="BP11" s="41"/>
      <c r="BQ11" s="42"/>
      <c r="BR11" s="47">
        <v>148.77000000000001</v>
      </c>
      <c r="BS11" s="41"/>
      <c r="BT11" s="41"/>
      <c r="BU11" s="41"/>
      <c r="BV11" s="41"/>
      <c r="BW11" s="41"/>
      <c r="BX11" s="41"/>
      <c r="BY11" s="41"/>
      <c r="BZ11" s="42"/>
      <c r="CA11" s="47">
        <v>149.74</v>
      </c>
      <c r="CB11" s="41"/>
      <c r="CC11" s="41"/>
      <c r="CD11" s="41"/>
      <c r="CE11" s="41"/>
      <c r="CF11" s="41"/>
      <c r="CG11" s="41"/>
      <c r="CH11" s="41"/>
      <c r="CI11" s="42"/>
      <c r="CJ11" s="75">
        <v>149.74</v>
      </c>
      <c r="CK11" s="76"/>
      <c r="CL11" s="76"/>
      <c r="CM11" s="76"/>
      <c r="CN11" s="76"/>
      <c r="CO11" s="76"/>
      <c r="CP11" s="76"/>
      <c r="CQ11" s="76"/>
      <c r="CR11" s="77"/>
      <c r="CS11" s="75">
        <v>302.61</v>
      </c>
      <c r="CT11" s="76"/>
      <c r="CU11" s="76"/>
      <c r="CV11" s="76"/>
      <c r="CW11" s="76"/>
      <c r="CX11" s="76"/>
      <c r="CY11" s="76"/>
      <c r="CZ11" s="76"/>
      <c r="DA11" s="77"/>
      <c r="DF11" s="16"/>
    </row>
    <row r="13" spans="1:110" s="3" customFormat="1" ht="12" x14ac:dyDescent="0.2">
      <c r="A13" s="13" t="s">
        <v>139</v>
      </c>
    </row>
    <row r="14" spans="1:110" s="8" customFormat="1" ht="11.25" hidden="1" x14ac:dyDescent="0.2">
      <c r="A14" s="9" t="s">
        <v>121</v>
      </c>
    </row>
    <row r="15" spans="1:110" s="8" customFormat="1" ht="11.25" hidden="1" x14ac:dyDescent="0.2">
      <c r="A15" s="9" t="s">
        <v>122</v>
      </c>
    </row>
    <row r="16" spans="1:110" s="8" customFormat="1" ht="11.25" hidden="1" x14ac:dyDescent="0.2">
      <c r="A16" s="9" t="s">
        <v>123</v>
      </c>
    </row>
    <row r="17" spans="6:105" hidden="1" x14ac:dyDescent="0.25"/>
    <row r="18" spans="6:105" s="10" customFormat="1" ht="45" hidden="1" customHeight="1" x14ac:dyDescent="0.2">
      <c r="F18" s="10" t="s">
        <v>124</v>
      </c>
      <c r="V18" s="74" t="s">
        <v>125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</row>
    <row r="19" spans="6:105" ht="60" hidden="1" customHeight="1" x14ac:dyDescent="0.25">
      <c r="V19" s="74" t="s">
        <v>126</v>
      </c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</row>
    <row r="20" spans="6:105" ht="3" customHeight="1" x14ac:dyDescent="0.25"/>
  </sheetData>
  <mergeCells count="77">
    <mergeCell ref="A3:AI4"/>
    <mergeCell ref="AJ3:AY4"/>
    <mergeCell ref="AZ4:BH4"/>
    <mergeCell ref="BI4:BQ4"/>
    <mergeCell ref="CJ4:CR4"/>
    <mergeCell ref="CS4:DA4"/>
    <mergeCell ref="A5:F5"/>
    <mergeCell ref="G5:AI5"/>
    <mergeCell ref="AJ5:AY5"/>
    <mergeCell ref="AZ5:BH5"/>
    <mergeCell ref="B1:CZ1"/>
    <mergeCell ref="AZ3:BQ3"/>
    <mergeCell ref="BR3:CI3"/>
    <mergeCell ref="BR4:BZ4"/>
    <mergeCell ref="CA4:CI4"/>
    <mergeCell ref="CJ3:DA3"/>
    <mergeCell ref="BR6:BZ6"/>
    <mergeCell ref="CA6:CI6"/>
    <mergeCell ref="CJ6:CR6"/>
    <mergeCell ref="CS6:DA6"/>
    <mergeCell ref="BI5:BQ5"/>
    <mergeCell ref="BR5:BZ5"/>
    <mergeCell ref="CA5:CI5"/>
    <mergeCell ref="CJ5:CR5"/>
    <mergeCell ref="A7:F7"/>
    <mergeCell ref="G7:AI7"/>
    <mergeCell ref="AJ7:AY7"/>
    <mergeCell ref="AZ7:BH7"/>
    <mergeCell ref="CS5:DA5"/>
    <mergeCell ref="A6:F6"/>
    <mergeCell ref="G6:AI6"/>
    <mergeCell ref="AJ6:AY6"/>
    <mergeCell ref="AZ6:BH6"/>
    <mergeCell ref="BI6:BQ6"/>
    <mergeCell ref="BR8:BZ8"/>
    <mergeCell ref="CA8:CI8"/>
    <mergeCell ref="CJ8:CR8"/>
    <mergeCell ref="CS8:DA8"/>
    <mergeCell ref="BI7:BQ7"/>
    <mergeCell ref="BR7:BZ7"/>
    <mergeCell ref="CA7:CI7"/>
    <mergeCell ref="CJ7:CR7"/>
    <mergeCell ref="A9:F9"/>
    <mergeCell ref="G9:AI9"/>
    <mergeCell ref="AJ9:AY9"/>
    <mergeCell ref="AZ9:BH9"/>
    <mergeCell ref="CS7:DA7"/>
    <mergeCell ref="A8:F8"/>
    <mergeCell ref="G8:AI8"/>
    <mergeCell ref="AJ8:AY8"/>
    <mergeCell ref="AZ8:BH8"/>
    <mergeCell ref="BI8:BQ8"/>
    <mergeCell ref="BR10:BZ10"/>
    <mergeCell ref="CA10:CI10"/>
    <mergeCell ref="CJ10:CR10"/>
    <mergeCell ref="CS10:DA10"/>
    <mergeCell ref="BI9:BQ9"/>
    <mergeCell ref="BR9:BZ9"/>
    <mergeCell ref="CA9:CI9"/>
    <mergeCell ref="CJ9:CR9"/>
    <mergeCell ref="A11:F11"/>
    <mergeCell ref="G11:AI11"/>
    <mergeCell ref="AJ11:AY11"/>
    <mergeCell ref="AZ11:BH11"/>
    <mergeCell ref="CS9:DA9"/>
    <mergeCell ref="A10:F10"/>
    <mergeCell ref="G10:AI10"/>
    <mergeCell ref="AJ10:AY10"/>
    <mergeCell ref="AZ10:BH10"/>
    <mergeCell ref="BI10:BQ10"/>
    <mergeCell ref="V18:DA18"/>
    <mergeCell ref="V19:DA19"/>
    <mergeCell ref="CS11:DA11"/>
    <mergeCell ref="BI11:BQ11"/>
    <mergeCell ref="BR11:BZ11"/>
    <mergeCell ref="CA11:CI11"/>
    <mergeCell ref="CJ11:CR11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стр.1_9</vt:lpstr>
      <vt:lpstr>стр.10_12</vt:lpstr>
      <vt:lpstr>стр.1_9!Заголовки_для_печати</vt:lpstr>
      <vt:lpstr>стр.10_12!Заголовки_для_печати</vt:lpstr>
      <vt:lpstr>стр.1_9!Область_печати</vt:lpstr>
      <vt:lpstr>стр.10_12!Область_печати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Борисова Юлия Владимировна</cp:lastModifiedBy>
  <cp:lastPrinted>2019-02-12T14:35:00Z</cp:lastPrinted>
  <dcterms:created xsi:type="dcterms:W3CDTF">2011-01-11T10:25:48Z</dcterms:created>
  <dcterms:modified xsi:type="dcterms:W3CDTF">2020-05-18T13:35:14Z</dcterms:modified>
</cp:coreProperties>
</file>